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DI\Downloads\"/>
    </mc:Choice>
  </mc:AlternateContent>
  <bookViews>
    <workbookView xWindow="0" yWindow="0" windowWidth="20490" windowHeight="8340" activeTab="4"/>
  </bookViews>
  <sheets>
    <sheet name="Provinsi" sheetId="9" r:id="rId1"/>
    <sheet name="Dinas A" sheetId="12" r:id="rId2"/>
    <sheet name="Dinas B" sheetId="5" r:id="rId3"/>
    <sheet name="Puskesmas A" sheetId="11" r:id="rId4"/>
    <sheet name="Puskesmas B" sheetId="7" r:id="rId5"/>
    <sheet name="Nagari A " sheetId="10" r:id="rId6"/>
    <sheet name="Nagari B" sheetId="8" r:id="rId7"/>
    <sheet name="HH A" sheetId="6" r:id="rId8"/>
    <sheet name="HH B" sheetId="4" r:id="rId9"/>
  </sheets>
  <calcPr calcId="152511"/>
</workbook>
</file>

<file path=xl/calcChain.xml><?xml version="1.0" encoding="utf-8"?>
<calcChain xmlns="http://schemas.openxmlformats.org/spreadsheetml/2006/main">
  <c r="X17" i="4" l="1"/>
  <c r="X16" i="4"/>
  <c r="X15" i="4"/>
  <c r="X14" i="4"/>
  <c r="X12" i="4"/>
  <c r="X11" i="4"/>
  <c r="X10" i="4"/>
  <c r="X9" i="4"/>
  <c r="X8" i="4"/>
  <c r="X7" i="4"/>
  <c r="X6" i="4"/>
  <c r="X5" i="4"/>
  <c r="X4" i="4"/>
  <c r="Y17" i="6"/>
  <c r="Y16" i="6"/>
  <c r="Y14" i="6"/>
  <c r="Y12" i="6"/>
  <c r="Y11" i="6"/>
  <c r="Y10" i="6"/>
  <c r="Y8" i="6"/>
  <c r="Y7" i="6"/>
  <c r="Y6" i="6"/>
  <c r="Y5" i="6"/>
  <c r="Y4" i="6"/>
</calcChain>
</file>

<file path=xl/sharedStrings.xml><?xml version="1.0" encoding="utf-8"?>
<sst xmlns="http://schemas.openxmlformats.org/spreadsheetml/2006/main" count="1658" uniqueCount="931">
  <si>
    <t>BAPELITBANG</t>
  </si>
  <si>
    <t>DINAS KESEHATAN</t>
  </si>
  <si>
    <t>BPMD</t>
  </si>
  <si>
    <t>PU-PR</t>
  </si>
  <si>
    <t>DINSOS</t>
  </si>
  <si>
    <t>PERTANIAN</t>
  </si>
  <si>
    <t>PERIKANAN DAN PANGAN</t>
  </si>
  <si>
    <t>Man</t>
  </si>
  <si>
    <t>Bidang pemerintahan dan pembangunan manusia kalau sekarang, kalau dulu namanya Bidang pemerintahan dan sosial</t>
  </si>
  <si>
    <t>Tenaga ada di seksi ibu dan anak lalu ada satu petugas khusus untuk gizi untuk analisis data, tenaga cukup dan tidak ada kendala. Di semua puskesmas ada yang dua malah, ada yang tiga malah tenaga gizi, kita mau lakukan relokasi tenaga itu, redistribusi tenaga, mana yang padat kita kembalikan mana yang dua tiga, mana yang kosong kita isi</t>
  </si>
  <si>
    <t>Semua bidang di DPMN terlibat, terdapat 3 bidang, paling dominan secara tupoksi adalah bidang pembangunan dan pemberdayaan masyarakat namun tenaga belum bisa dikatakan cukup, tiap bidang anggotanya kurang dari 10 kendalanya seperti saya yang memegang stunting hanya sendiri tidak ada anggota di kasi ini sedangkan yang mau diurus tidak hanya stunting</t>
  </si>
  <si>
    <t>Yang masalah stunting ini jadi di kita (bidang) rehabilitasi sosial itu aja</t>
  </si>
  <si>
    <t>Dinas Pertanian ada Bidang Peternakan, Penyuluhan dan Tanaman Pangan</t>
  </si>
  <si>
    <t>Yang terlibat untuk kegiatan ini ya yang 2 seksi itu tadi seksi penganekaragaman konsumsi pangan dan gizi kemudian seksi kewaspadaan peningkatan mutu dan keamanan pangan, Kalau untuk sampai saat ini di seksi penganekaragaman konsumsi pangan dan gizi itu sedang kosong jabatannya berarti kami terdapat kekurangan tenaga</t>
  </si>
  <si>
    <t>Money</t>
  </si>
  <si>
    <t>Dana dari DAK, untuk kegiatan rapat koordinasi di tingkat kab juga untuk dana 8 aksi konvergensi, Dana cukup dengan pemakaiaan diefisiensikan dengan "semua kegiatan harus dilaksanakan dalam kabupaten, dan itu nyebar di setiap puskesmas, jadi kita gilir puskesmas, rapat rapat ada disitu semua" tidak di hotel lagi. Ada juga Dari kemenkes ada khusus untuk gizi masyarakat perbaikan gizi masyarakat. 
Dana kemenkes dana BOK, ada khusus untuk gizi masyarakat perbaikan gizi masyarakat, lalu tunjangan-tunjangan dana dari APBD juga tambahan kegiatan seperti pembelian ATK gitu kan untuk pendukungnya lah</t>
  </si>
  <si>
    <t>Hanya dana pusat karena kegiatan lebih ke pembinaan dan koordinasi disini tidak ada dana khusus</t>
  </si>
  <si>
    <t>Dananya dari dana DAK pusat bu, ya untuk fisik untuk membangun sarana. Dana yang ada itu cukup karena dibuat berdasarkan identifikasi, misalnya kita tetapkan daerah tigo lurah kita identifikasi di sana berapa dibutuhkan untuk adanya sanimas itu, misalnya 7 ya yang 7 itu aja kita keluarkan dananya. Dan begitu di tempat lain misalnya ada 4 atau 3 ya segitu kita keluarkan sehingga cukup untuk tahun yang berjalan dengan anggaran yang tersedia. Jadi tidak ada istilahnya kekurangan dana</t>
  </si>
  <si>
    <t>(Alokasi dana) dari pusat... provinsi dan dianggarkan juga oleh APBD daerah kabupaten</t>
  </si>
  <si>
    <t>Material</t>
  </si>
  <si>
    <t>Apa saja sarana prasarana yg dibutuhkan untuk penurunan stunting?</t>
  </si>
  <si>
    <t>Tidak ada karena kegiatan yang dilakukan hanya lingkupnya koordinasi bukan teknis, jadi hanya kegiatan berupa rapat terkait penurunan stunting</t>
  </si>
  <si>
    <t>Setiap puskesmas sudah punya 15 alat ukur antropometri, dan alat bisa digunakan bergilir</t>
  </si>
  <si>
    <t>Ada aplikasi android untuk pengumpulan data bagi kader E-HDW, namun pemakaiaan aplikasi tidak jalan lagi karena aplikasi tidak dapat beroperasi dengan baik</t>
  </si>
  <si>
    <t>Sarana prasarana itu tergantung kebutuhan lokasi setempat apa yang dibutuhkan</t>
  </si>
  <si>
    <t>(Terkait sarana-prasarana) Yaaa tidak ada kita</t>
  </si>
  <si>
    <t>Methode</t>
  </si>
  <si>
    <t>SOP ada mulai dari pergub, SK, juklak juknis dan peaksanaan e-PPBGM, semua mengacu ke permenkes</t>
  </si>
  <si>
    <t>SOP nya dengan permendagri no 63 tahun 2019, perbup 64 tahun 2019, perbup no 29 tahun 2021, perbup no 31 tahun 2021, perbup no 30 2021, Perbup nomor 7 tahun 2020</t>
  </si>
  <si>
    <t>(Terkait SOP) Khusus untuk stunting Saya rasa tidak ada, SK stunting ini lokus stunting ini ada</t>
  </si>
  <si>
    <t>Kami yang khusus untuk stunting sehingga ada juknis-nya ada sop-nya itu tidak ada yang mengatur</t>
  </si>
  <si>
    <t>Machine</t>
  </si>
  <si>
    <t>Ada aplikasi namanya krisna. Disana ada nama nagari nya saja dulu nanti masuk ke SK, di aplikasi itu sudah menyambung semua untuk tematik stunting dia merujuknya ke sana aja untuk teknisnya nanti baru sama orang itu kita hanya mensketsa jumlah penduduk nanti ada gambar peta</t>
  </si>
  <si>
    <t>Perencanaan</t>
  </si>
  <si>
    <t>Sebagai tim koordinasi perencaannya dimulai dari pembentukan tim, nanti kegiatan akan dilaksanakan sesuai jadwal untuk 5 dari 8 aksi konvergensi yang dipegang bappeda jadwal sudah tersusun per tahun sesuai jadwal pelaporan ke bangda</t>
  </si>
  <si>
    <t>Perencanaan itu untuk kegiatan pendampingan dan koordinasi kepada nagari, Dinas menyarankan ke Nagari misalnya dalam penyampaian rkp atau usulan di Nagari untuk program/kegiatan tertentu dimasukkan dan dibahas dalam proses pembuatan APB Nagari, semua bidang terlibat, untuk pembahasan dana desa maka dengan bidang keuangan aset, untuk kegiatan ini bidang PPM dengan BPN</t>
  </si>
  <si>
    <t>Penganggaran</t>
  </si>
  <si>
    <t>Pengorganisasian</t>
  </si>
  <si>
    <t>Ya, terdapat koordinasi, bappeda juga sebagai koordinatornya dalam tim stunting dulu merupakan ketua, alurnya sesuai dengan yang ada di pepres 72/2021. sejauh ini Alhamdulillah kita kooperatif kebetulan SKPD nya kooperatif juga, jadi kalau SKPD kalau diundang di Bappeda itu memang datang</t>
  </si>
  <si>
    <t>Ada, semua OPD terlibat, kita ada rapat bersama, tidak ada kendala, (Dinkes) mengundang koordinasi semua opd terkait Alhamdulillah sih kemarin Hadir semua OPD yang kita undang. Soal koordinasi kemarin rapat itu, kita rapat semua sektor terkait, seluruh SKPD terkait kita rapat di bepelitbang di Bappeda, kepala dinas KBPP itu cukup responsif</t>
  </si>
  <si>
    <t xml:space="preserve">Koordinasi tetap,  bagus baca aja ini ini kan koordinasi semua nih makanya di SK kan cuman kalau teknisnya memang saya nggak ngerti </t>
  </si>
  <si>
    <t>Pelaksanaan</t>
  </si>
  <si>
    <t>Pos gizi itu bukan hanya memberikan makanan tambahan, Kalau PMT biskuit kan itu memang udah dari pusat program pusat tapi kalau di pos gizi itu sistemnya membuat menu, menu makanan harian di mana anggaran menu ini memang swadaya masyarakat, di samping mereka memberikan makanan dan menu percontohan yang nantinya menu-menu ini akan mereka praktekkan lah di rumahnya di aplikasikan lah sama ibu yang hadir tadi itu, itu tujuan kita sebenarnya.
 (Tempat Pos Gizi) Nagari menyediakan itu di kantor Nagari atau di gedung Posyandu, , Nah itu tuh memang tempatnya kadang ada permanen ada yang enggak sih, ada juga yang menggunakan tempat masyarakat rumah penduduk lah gitu</t>
  </si>
  <si>
    <t>Monev</t>
  </si>
  <si>
    <t>Dengan adannya angka 40% SSGI, maka ini berpengaruh ke bapelitbang karena stunting merupakan indikator pencapaiaan, jadi evaluasi kita menjadi naik bukan turun, padahal kita sudah capek kerja dan duit sudah habis tapi angkanya masih tinggi, seharusnya cakupan layanan berbanding terbalik dengan peningkatan stunting, sedangkan masalah kesehatan kita tidak terlalu kalau di sanitasi kita akui bermasalah</t>
  </si>
  <si>
    <t>Monev gizi ada 4 kali setahun diadakan. Monev itu kegiatannya untuk evaluasi e-PPBGM , apakah datanya terentri 100%</t>
  </si>
  <si>
    <t>Pencapaian Intervensi Spesifik dan sensitif</t>
  </si>
  <si>
    <t>Bagaimana pencapaian intervensi spesifik?</t>
  </si>
  <si>
    <t>Ada</t>
  </si>
  <si>
    <t>Penguatan intervensi suplementasi gizi pada ibu hamil dan balita</t>
  </si>
  <si>
    <t>Pembinaan dalam peningkatan persalinan di faskes</t>
  </si>
  <si>
    <t>Pembinaan pelaksanaan STBM</t>
  </si>
  <si>
    <t>Layanan pengendalian filariasis dan kecacingan</t>
  </si>
  <si>
    <t>Data Stunting SSGI</t>
  </si>
  <si>
    <t>Bagaimana tren penurunan stunting di Sumatera Barat?</t>
  </si>
  <si>
    <t>BAPPEDA</t>
  </si>
  <si>
    <t>AKSI 1</t>
  </si>
  <si>
    <t>Apakah dilakukan:</t>
  </si>
  <si>
    <t>Analisis Situasi Program Penurunan Stunting</t>
  </si>
  <si>
    <t>1.Analisis sebaran prevalensi stunting dalam wilayah kabupaten/kota.</t>
  </si>
  <si>
    <t>Ada dilakukan sejak tahun 2019 sampai sekarang, namun untuk tahun ini terlambat dilakukan karena "kita renstra Kita proses perencanaan Bappeda lagi musrembang Jadi kami masih mengajarkan yang tugas pokok utama dulu"</t>
  </si>
  <si>
    <t>2. Analisis ketersediaan program/kegiatan penyediaan intervensi gizi prioritas di wilayah kabupaten/</t>
  </si>
  <si>
    <t>Ada dilakukan</t>
  </si>
  <si>
    <t>3. Analisis permasalahan dalam menargetkan layanan kepada Rumah Tangga 1.000 HPK.</t>
  </si>
  <si>
    <t>4. Analisis kendala rumah tangga 1.000 HPK mengakses/memanfaatkan layanan (sebagai entry point pengembangan strategi komunikasi perubahan perilaku.</t>
  </si>
  <si>
    <t>5. Analisis kondisi koordinasi antar institusi dalam meningkatkan integrasi intervensi bagi rumah tangga 1.000 HPK.</t>
  </si>
  <si>
    <t>Apa tujuannya?</t>
  </si>
  <si>
    <t>Siapa yang terlibat?</t>
  </si>
  <si>
    <t>Melibatkan semua yang mempunyai data yang termasuk 20 cakupan layanan, ada Dinas Kesehatan, Pendidikan, PU, Sosial, KB dan sebagainnya</t>
  </si>
  <si>
    <t>Kapan dilakukan?</t>
  </si>
  <si>
    <t>Bulan januari-februari sudah harus diinput</t>
  </si>
  <si>
    <t>Bagaimana tahapannya?</t>
  </si>
  <si>
    <t>Kumpulkan data 20 cakupan layanan yang terkait dari SKPD kemudia input data pada website bangda pada masa penginputan</t>
  </si>
  <si>
    <t>Apasaja data-data yang digunakan?</t>
  </si>
  <si>
    <t>Data kesehatan ada 12 indikator,  kawasan pangan itu, krpl, Nagari itu Mandiri pangan</t>
  </si>
  <si>
    <t>AKSI 2</t>
  </si>
  <si>
    <t>Bagaimana proses penyusunan rencana kegiatan?</t>
  </si>
  <si>
    <t>Bappeda menghimpun semua kegiatan yang dilakukan kemudian memasukan kegiatan tersebut ke dalam ketentuan sub kegiatannya, programnya, indikatornya, pencapaiannya, targetnya, lalu anggaran di RKPD dan KUA, dana yang ada di APBD dan yang muncul di DPA berapa</t>
  </si>
  <si>
    <t>Penyusunan Rencana Kegiatan</t>
  </si>
  <si>
    <t>Mensinergikan kegiatan OPD dan mengetahui seberapa kekuatan daerah untuk penurunan stunting</t>
  </si>
  <si>
    <t>Apa output kegiatan ini?</t>
  </si>
  <si>
    <t>Output disini semuanya dokumen</t>
  </si>
  <si>
    <t>Siapa penanggung jawab dan siapa saja yang terlibat?</t>
  </si>
  <si>
    <t>Bidang pemerintahan dan pembangunan manusia</t>
  </si>
  <si>
    <t>Kapan penyusunan rencana dilakukan?</t>
  </si>
  <si>
    <t>Januari, bulan Maret sudah selesai, namun tahun ini terlambat karena banyak yang harus dilakukan awal tahun dan kita kekurangan tenaga untuk itu</t>
  </si>
  <si>
    <t>Melakukan rapat bidang kemudian menghimpun data tadi ke tiap SKPD</t>
  </si>
  <si>
    <t>Bagaimana persiapannya? Dokumen dan hasil apa saja yang menjadi pertimbangan?</t>
  </si>
  <si>
    <t>Apakah dipetakan sumber-sumber pendanaan?</t>
  </si>
  <si>
    <t>Ada Dilakukan pemetaannya</t>
  </si>
  <si>
    <t>Apakah hal-hal dibawah ini masuk dalam dokumen perencanaan kegiatan?</t>
  </si>
  <si>
    <t>Daftar prioritas kegiatan peningkatan cakupan intervensi,</t>
  </si>
  <si>
    <t>Tidak ada, Cuma ada di Renja SKPD</t>
  </si>
  <si>
    <t>Daftar prioritas kegiatan peningkatan integrasi intervensi,</t>
  </si>
  <si>
    <t>Kegiatan yang sudah ada dan tidak perlu penyesuaian (dalam hal target kinerja, lokasi</t>
  </si>
  <si>
    <t>prioritas (fokus), perbaikan manajemen pelaksanaan intervensi, anggaran),</t>
  </si>
  <si>
    <t>Kegiatan yang sudah ada namun perlu penyesuaian,</t>
  </si>
  <si>
    <t>Kegiatan baru namun tidak memerlukan anggaran, dan</t>
  </si>
  <si>
    <t>Kegiatan baru yang memerlukan alokasi anggaran</t>
  </si>
  <si>
    <t>Bagaimana jalannya diskusi rencana kegiatan dengan DPRD?</t>
  </si>
  <si>
    <t>Melakukan pembahasan anggaran bersama DPRD</t>
  </si>
  <si>
    <t>Apakah dilakukan ekspose rencana kegiatan dalam rembuk stunting?</t>
  </si>
  <si>
    <t>Bagaimana finalisasi rencana kegiatan tersebut?</t>
  </si>
  <si>
    <t>Dalam bentuk persetujuan APBD juga termasuk rencana dan anggaran tahunan daerah</t>
  </si>
  <si>
    <t>Apakah rencana kegiatan terintegrasi dalam dokumen rencana dan anggaran tahunan daerah?</t>
  </si>
  <si>
    <t>Iya, sinergis dengan Renja, RKPD, KUA, dan APBD</t>
  </si>
  <si>
    <t>AKSI 3</t>
  </si>
  <si>
    <t>Apa tujuan dari rembuk stunting?</t>
  </si>
  <si>
    <t>Menyepakati apa-apa saja yang akan kita lakukan untuk penurunan stunting ini</t>
  </si>
  <si>
    <t>Rembuk Stunting</t>
  </si>
  <si>
    <t>Apa saja yang disampaikan dalam rembuk stunting?</t>
  </si>
  <si>
    <t>Kegiatan kegiatan yang harus dilakukan untuk penurunan stunting</t>
  </si>
  <si>
    <t>Apa output yang diharapkan dari rembuk stunting?</t>
  </si>
  <si>
    <t>Berita acara berisi apa saja yang disepakati serta Komitmen dari kepala daerah</t>
  </si>
  <si>
    <t>Siapa yang menjadi penanggung jawab dan siapa saja yang terlibat?</t>
  </si>
  <si>
    <t>Kita dengan Sekda dan Dinas Kesehatan</t>
  </si>
  <si>
    <t>Kapan dilakukan kegiatan rembuk stunting?</t>
  </si>
  <si>
    <t>Seharusnya pada Januari-Maret namun kemaren ada kendala sehingga dilaksanakan Agustus karena kemarin kita juga lagi renstra Kita proses perencanaan Bappeda lagi musrembang Jadi kami masih mengajarkan yang tugas pokok utama dulu</t>
  </si>
  <si>
    <t>Apa agenda rembuk stunting?</t>
  </si>
  <si>
    <t>Pembahasan yang akan dilakukan untuk penurunan stunting</t>
  </si>
  <si>
    <t>siapa pesertanya?</t>
  </si>
  <si>
    <t>Wali Nagari, Camat, SKPD, kadar, DPRD, perwakilan sektor non pemerintah dan masyarakat</t>
  </si>
  <si>
    <t>Apa saja dokumen2 pendukung rembuk stunting?</t>
  </si>
  <si>
    <t>Apakah kegiatan yang disepakati dalam rembuk stunting diintegrasikan dalam dalam RKPD, Renja OPD, dan RAPBD/RAPBD-P?</t>
  </si>
  <si>
    <t>Tidak</t>
  </si>
  <si>
    <t>Apakah tersedia keputusan hasil rembuk stunting?</t>
  </si>
  <si>
    <t>AKSI 4</t>
  </si>
  <si>
    <t>Apakah sudah terdapat peraturan Bupati/Wali Kota terkait peran desa dalam penurunan stunting terintegrasi</t>
  </si>
  <si>
    <t>Sudah</t>
  </si>
  <si>
    <t>Penetapan Peraturan Bupati/Walikota</t>
  </si>
  <si>
    <t>Apakkah peraturan tersebut memuat hal-hal berikut?</t>
  </si>
  <si>
    <t>1. Kewenangan desa dalam menentukan prioritas alokasi pendanaan dalam APBDes</t>
  </si>
  <si>
    <t>2. Peran kecamatan dalam mendukung pemerintah desa</t>
  </si>
  <si>
    <t>3. Koordinasi pemerintah desa dengan OPD terkait dan fasilitator atau pendamping program 4. Peran kelembagaan masyarakat (Posyandu, PAUD, PKK, lainnya)</t>
  </si>
  <si>
    <t>5. Dukungan untuk mobilisasi dan penyediaan insentif bagi kader pembangunan manusia</t>
  </si>
  <si>
    <t>6. Dukungan untuk kampanye publik dan komunikasi perubahan perilaku di tingkat desa</t>
  </si>
  <si>
    <t>Siapakah yang berwenang menyusun peraturan ini?</t>
  </si>
  <si>
    <t>DPMN dengan tim yang berkompeten dalam pembahasannya misalnya bagian hukum Inspektorat dan badan keuangan daerah</t>
  </si>
  <si>
    <t>Kapan diselesaikan peraturan tersebut?</t>
  </si>
  <si>
    <t>Bagaimana tahapan penyusunan peraturan tersebut?</t>
  </si>
  <si>
    <t>Peraturan masuk ke hukum dulu nanti dibahas oleh inspektorat atau dikaji oleh badan keuangan daerah jadi itu disusun bersama-sama dengan tim, tugas dpmn menyiapkan draftnya lalu rancangannya dikemukakan selanjutnya rancangan dibahas bersama-sama dalam proses penyusunan Perbup</t>
  </si>
  <si>
    <t>AKSI 5</t>
  </si>
  <si>
    <t>Apakah sudah dilakukan pembentukan kader pembangunan desa?</t>
  </si>
  <si>
    <t>Pembinaan Kader Pembangunan Desa</t>
  </si>
  <si>
    <t>Siapa saja anggota kader tersebut?</t>
  </si>
  <si>
    <t>Masyarakat dipilih oleh nagari</t>
  </si>
  <si>
    <t>Kapan dibentuk?</t>
  </si>
  <si>
    <t>Apa tujuan dibentuknya?</t>
  </si>
  <si>
    <t>Tujuan utamanya menganalisis permasalahan yang ada di Nagari apa sebabnya setelah ditemukan permasalahan hingga KPM bisa mengemukakan bagaimana cara untuk mengatasi masalah tersebut hingga dapat dianggarkan</t>
  </si>
  <si>
    <t>siapa penanggungjawabnya?</t>
  </si>
  <si>
    <t>DPMN</t>
  </si>
  <si>
    <t>Apa saja tahapan pembinaan kader pembangunan desa?</t>
  </si>
  <si>
    <t>Kadang Nagari ada membuat kegiatan untuk pelatihan kader KPM, kadang DPMN diundang, kadang-kadang ada yang pendamping saja yang melaksanakan pembinaan, DPMN kemarin ada melakukan pelatihan di hotel selama 3 hari dengan dana APBN dari dinas kesehatan baru 36 kadar KPM belum semua karena biaya yang digunakan itu tidak memenuhi</t>
  </si>
  <si>
    <t>PEMANTAUAN DAN EVALUASI</t>
  </si>
  <si>
    <t>AKSI 6</t>
  </si>
  <si>
    <t>Sistem Manajemen Data</t>
  </si>
  <si>
    <t>Apa tujuan kegiatan ini?</t>
  </si>
  <si>
    <t>Untuk perbaikan kualitas data, manajemen data lebih ke memperbaiki apakah data data yang dikumpulkan oleh SKPD sudah dilakukan oleh orang yang berkompeten</t>
  </si>
  <si>
    <t>Siapa penanggung jawabnya?</t>
  </si>
  <si>
    <t>Bapppeda, bidang Pemerintahan dan Pembangunan Manusia</t>
  </si>
  <si>
    <t>Data-data apa saja yang diminta kepada masing-masing OPD?</t>
  </si>
  <si>
    <t>data yang sesuai dengan yang ada di analisis situasi seperti status dapodik, jumlah siswa …</t>
  </si>
  <si>
    <t>Kapan dillakukan kegiatan manajemen data ini?</t>
  </si>
  <si>
    <t>Awal tahun sudah menyebarkan form untuk diisi oleh SKPD terkait</t>
  </si>
  <si>
    <t>Apa tahapannya?</t>
  </si>
  <si>
    <t>Data data yang dikumpulkan kemudian dilihat kompentensi yang mengumpulan apakah sesuai dengan poin poin nya lalu melihat bagaimana mutu data yang dikeluarkan, misalkan apakah ada orang khusus yang memegang aplikasi data apakah sudah ada pelatihan, nanti akan ada perbaikan dan rencana perbaikan</t>
  </si>
  <si>
    <t>AKSI 7</t>
  </si>
  <si>
    <t>Pengukuran dan Publikasi Stunting</t>
  </si>
  <si>
    <t>Apa tujuan pengukuran dan publikasi stunting?</t>
  </si>
  <si>
    <t>Siapa penangungjawabnya?</t>
  </si>
  <si>
    <t>Dari mana saja sumbeR datanya (Posyandu, bulan penimbangan balita dan pemberian vitamin A, Survei gizi Kabupaten/Kota)</t>
  </si>
  <si>
    <t>Kita pengukuran yang dilakukan Di Posyandu nih orang penimbangan massal kan bulan Februari 1 Agustus 1 nah pengukuran penimbangan massal itulah kita dapatkan kalau seandainya seperti bapak bilang tadi ada yang nggak datang emang swiping dengan alat yang sama harusnya, Karena wilayah kita besar kita enggak tahu juga sih orang dibawah makai apa tapi yang setahu kita mereka tetap pakai alat antropometri dalam laporannya</t>
  </si>
  <si>
    <t>Bagaimana tahapan kegiatan ini?</t>
  </si>
  <si>
    <t>Dilema pengukuran yang pertama karena memang tidak tercapai 100% kalau publikasi kan nanti setelah data sudah dapat Baru kita bisa mempublikasikan ke Nagari ke Kecamatan ini loh data stanting kita ini loh intervensi yang sudah kita lakuin kan gitu, baru yang bisa kita katakan publikasi, Nah karena data belum fix belum kelar yang untuk tahun ini ini kan berarti kita mengambil Sumber data dari e-PPBGM Februari</t>
  </si>
  <si>
    <t>AKSI 8</t>
  </si>
  <si>
    <t>Review Kinerja Tahunan</t>
  </si>
  <si>
    <t>Mengevaluasi apakah yang dilakukan di Aksi 1 sampai aksi 7 itu sesuai dengan target yang telah ditetapkan dan apakah kegiatan berjalan</t>
  </si>
  <si>
    <t>Apa output yg diharapkan? Apakah tercapai output berikut?</t>
  </si>
  <si>
    <t>Apakah target-target kita tercapai lebih ke mengevaluasi apa yang ada di rencana kegiatan</t>
  </si>
  <si>
    <t>Kinerja program/kegiatan terkait penurunan stuntin dalam hal realisasi output (target kinerja cakupan)</t>
  </si>
  <si>
    <t>Tercapai</t>
  </si>
  <si>
    <t>intervensi gizi spesifik dan sensitif),</t>
  </si>
  <si>
    <t>Realisasi rencana kegiatan penurunan stunting,</t>
  </si>
  <si>
    <t>Terealisasikan</t>
  </si>
  <si>
    <t>Realisasi anggaran program/kegiatan penurunan stunting,</t>
  </si>
  <si>
    <t>Tidak 100% terealisasikan, karena empat kali kita refocusing menyedot biaya</t>
  </si>
  <si>
    <t>Faktor-faktor penghambat pencapaian kinerja dan identifikasi alternatif solusi,</t>
  </si>
  <si>
    <t>Perkembangan capaian outcome (prevalensi stunting), dan</t>
  </si>
  <si>
    <t>Rekomendasi perbaikan.</t>
  </si>
  <si>
    <t>Apa saja cakupan reviu kegiatan tahunan? Apakah sudah mencakup hal-hal berikut?</t>
  </si>
  <si>
    <t>Pelaksanaan 8 (delapan) Aksi Integrasi kabupaten/kota</t>
  </si>
  <si>
    <t>Realisasi rencana kegiatan penurunan stunting tahunan daerah.</t>
  </si>
  <si>
    <t>Pelaksanaan anggaran program dan kegiatan intervensi stunting.</t>
  </si>
  <si>
    <t>Siapa penanggung jawabnya dan bagaimana alur koordinasinya?</t>
  </si>
  <si>
    <t>Kapan reviu kinerja dilaksanakan?</t>
  </si>
  <si>
    <t>Bagaimana Alurnya?</t>
  </si>
  <si>
    <t>HASIL OBSERVASI RUMAH TANGGA STUNTING</t>
  </si>
  <si>
    <t>NO</t>
  </si>
  <si>
    <t>ITEM</t>
  </si>
  <si>
    <t>JENIS ITEM</t>
  </si>
  <si>
    <t>Inf. RT-1</t>
  </si>
  <si>
    <t>Inf. RT-2</t>
  </si>
  <si>
    <t>Inf. RT-3</t>
  </si>
  <si>
    <t>Inf. RT-4</t>
  </si>
  <si>
    <t>Inf. RT-5</t>
  </si>
  <si>
    <t>Inf. RT-6</t>
  </si>
  <si>
    <t>Inf. RT-7</t>
  </si>
  <si>
    <t>Inf. RT-8</t>
  </si>
  <si>
    <t>Inf. RT-9</t>
  </si>
  <si>
    <t>Inf. RT-10</t>
  </si>
  <si>
    <t>Inf. RT-11</t>
  </si>
  <si>
    <t>Inf. RT-12</t>
  </si>
  <si>
    <t>Inf. RT-13</t>
  </si>
  <si>
    <t>Inf. RT-14</t>
  </si>
  <si>
    <t>Inf. RT-15</t>
  </si>
  <si>
    <t>Inf. RT-16</t>
  </si>
  <si>
    <t>Inf. RT-17</t>
  </si>
  <si>
    <t>Inf. RT-18</t>
  </si>
  <si>
    <t>Inf. RT-19</t>
  </si>
  <si>
    <t>Inf. RT-20</t>
  </si>
  <si>
    <t>Inf. RT-21</t>
  </si>
  <si>
    <t>PERSENTASE</t>
  </si>
  <si>
    <t>Jamban Sehat</t>
  </si>
  <si>
    <t>a. Kloset</t>
  </si>
  <si>
    <t>√</t>
  </si>
  <si>
    <t>- (kamar mandi lepas)</t>
  </si>
  <si>
    <t>b. Septic Tank</t>
  </si>
  <si>
    <t xml:space="preserve">- (pembuangan langsung ke selokan)  </t>
  </si>
  <si>
    <t>Air Bersih</t>
  </si>
  <si>
    <t>a. PDAM</t>
  </si>
  <si>
    <t>b. Sumur</t>
  </si>
  <si>
    <t>c. Mata Air</t>
  </si>
  <si>
    <t>√ (di bandar besar belakang rumah)</t>
  </si>
  <si>
    <t>Suplemen yang didapatkan Ibu dan Anak</t>
  </si>
  <si>
    <t>a. Tablet Fe</t>
  </si>
  <si>
    <t>b. Vitamin A</t>
  </si>
  <si>
    <t>- anak baru 4 bulan)</t>
  </si>
  <si>
    <t>- (tidak ke posyandu)</t>
  </si>
  <si>
    <t>Makanan tambahan dari pemerintah (Biskuit)</t>
  </si>
  <si>
    <t>√  (1 kotak semasa hamil)</t>
  </si>
  <si>
    <t>√ (beberapa pcs)</t>
  </si>
  <si>
    <t>- (tidak pernah dapat)</t>
  </si>
  <si>
    <t>- (ketika hamil tidak dapat)</t>
  </si>
  <si>
    <t>Buku KMS</t>
  </si>
  <si>
    <t>- (hilang)</t>
  </si>
  <si>
    <t>Kawasan Rumah Pangan Lestari</t>
  </si>
  <si>
    <t>Belum terlaksana</t>
  </si>
  <si>
    <t>Keikutsertaan</t>
  </si>
  <si>
    <t>a. Kelas Ibu Hamil</t>
  </si>
  <si>
    <t>- (kesiangan)</t>
  </si>
  <si>
    <t>- (ada kegiatan)</t>
  </si>
  <si>
    <t>- (tidak mau)</t>
  </si>
  <si>
    <t>- (hamil di jkt)</t>
  </si>
  <si>
    <t>- (tidak dapat informasi)</t>
  </si>
  <si>
    <t>- (sibuk)</t>
  </si>
  <si>
    <t>- (hamil di JKT)</t>
  </si>
  <si>
    <t>- (tidak sempat)</t>
  </si>
  <si>
    <t>- (sering pindah)</t>
  </si>
  <si>
    <t>b. Kelas Ibu Balita</t>
  </si>
  <si>
    <t>Tidak terlaksana selama covid</t>
  </si>
  <si>
    <t>Buku KIA</t>
  </si>
  <si>
    <t>Kartu JKN</t>
  </si>
  <si>
    <t>-</t>
  </si>
  <si>
    <t>CATATAN PENTING</t>
  </si>
  <si>
    <t>Ibu tensi tinggi</t>
  </si>
  <si>
    <t xml:space="preserve">Anak sering kejang usia 3-4 bulan </t>
  </si>
  <si>
    <t>Kamar mandi menumpang ke rumah orang tua (disebelah)</t>
  </si>
  <si>
    <t>Hamil anak ke2 ketika anak pertama usia 1 tahun</t>
  </si>
  <si>
    <t>Jarang ke posyandu karena berladang</t>
  </si>
  <si>
    <t>Tidak ke posyandu selama hamil karena tidak mau</t>
  </si>
  <si>
    <t>Tidak punya kamar mandi</t>
  </si>
  <si>
    <t>Tidak ke posyandu semenjak covid</t>
  </si>
  <si>
    <t>Rutin ke posyandu sampai usia 2 tahun saja</t>
  </si>
  <si>
    <t>Jarang ke posyandu</t>
  </si>
  <si>
    <t>Lahir premature karena pecah ketuban</t>
  </si>
  <si>
    <t xml:space="preserve">Kandungan sempat bermasalah </t>
  </si>
  <si>
    <t>Anak makan 2-3 kali sehari</t>
  </si>
  <si>
    <t>Jarang pergi ke posyandu</t>
  </si>
  <si>
    <t>Tidak diizinkan ayahnya ke posyandu, kaarena anak pertamanya sering kejang dan pertumbuhan kurang walaupun sudah lengkap imunisasi</t>
  </si>
  <si>
    <t>Imunisasi tinggal campak dan booster, tapi tidak diizinkan ayahnya karena takut demam</t>
  </si>
  <si>
    <t>Baru imunisasi 2x (BCG dan DPT 1), tidak dilanjutkan karena tidak diizinkan ayahnya sebab selalu demam setelah imunisasi.</t>
  </si>
  <si>
    <t xml:space="preserve">Jarang ke posyandu karena sibuk jualan </t>
  </si>
  <si>
    <t>Imunisasi baru sampai BCG, setelah itu tidak diizinkan ayahnya karena takut demam</t>
  </si>
  <si>
    <t>Ke posyandu tidak terlalu rutin karena sering pindah-pindah rumah</t>
  </si>
  <si>
    <t>Anak susah makan (1x sehari)</t>
  </si>
  <si>
    <t>Anak alergi susu</t>
  </si>
  <si>
    <t xml:space="preserve">Mengetahui hamil ketika sudah 3 bulan </t>
  </si>
  <si>
    <t>Anak sering jajan permen setiap hari</t>
  </si>
  <si>
    <t>Imunisasi belum lengkap</t>
  </si>
  <si>
    <t xml:space="preserve">Baru selesai operasi bibir sumbing umur 17 bulan </t>
  </si>
  <si>
    <t>Tergolong ibu resti</t>
  </si>
  <si>
    <t>Tidak rutin ke posyandu karena anak takut ditimbang</t>
  </si>
  <si>
    <t>Anak kurang suka sayur</t>
  </si>
  <si>
    <t>Anak premature 30 minggu, bayi kembar tapi meninggal satu</t>
  </si>
  <si>
    <t>Tidak mendapatkan imunisasi</t>
  </si>
  <si>
    <t xml:space="preserve">Tidak ke posyandu karena sibuk jualan </t>
  </si>
  <si>
    <t>Ke posyandu tidak rutin</t>
  </si>
  <si>
    <t>Imunisasi belum komplit, campak dan booster belum</t>
  </si>
  <si>
    <t>Ke Posyandu cukup rutin.</t>
  </si>
  <si>
    <t>Imunisasi campak belum</t>
  </si>
  <si>
    <t>Imunisasi booster belum</t>
  </si>
  <si>
    <t>Setelah melahirkan tidak rutin ke posyandu karena covid</t>
  </si>
  <si>
    <t>Jadwal makan tidak teratur sehingga defisit kalori</t>
  </si>
  <si>
    <t>Abangnya mengidap Tb (baru sembuh)</t>
  </si>
  <si>
    <t>Buku KIA hilang saat melahirkan</t>
  </si>
  <si>
    <t>BB turun drastis karena dulu sering muntah (bocor)</t>
  </si>
  <si>
    <t>Kemampuan mengingat anak kurang (masih salah menyebut warna)</t>
  </si>
  <si>
    <t>Pernah dirawat 1 bulan di RSU M. Nadtsir</t>
  </si>
  <si>
    <t>Saat hamil konsultasi di RS Permata Bunda</t>
  </si>
  <si>
    <t>Pernah terkena penyakit kampung (palasik) sehingga mencret dan muntah</t>
  </si>
  <si>
    <t>Saat hamil tidak pernah dapat Tablet FE dan tidak ikut kelas ibu hamil karena selama hamil ada di Jakarta</t>
  </si>
  <si>
    <t>Tambahan susu formula karena sedang hamil besar saat rangga usia kurang 1 tahun</t>
  </si>
  <si>
    <t>Imunisasi sampai campak, booster belum</t>
  </si>
  <si>
    <t>TB Ayah 157 cm dan TB Ibu 155 cm</t>
  </si>
  <si>
    <t>Kemampuan bicara anak kurang</t>
  </si>
  <si>
    <t>Salah tulis plt di buku KIA seharusnya tulis pada usia 1,5 bulan bukan 4 bulan</t>
  </si>
  <si>
    <t xml:space="preserve">Anak suka jajan </t>
  </si>
  <si>
    <t xml:space="preserve">Salah sasaran </t>
  </si>
  <si>
    <t>Tinggi ibu : kurang 150 cm dan ayah : 156 cm</t>
  </si>
  <si>
    <t xml:space="preserve">   √    (leher angsa ± 10 m)</t>
  </si>
  <si>
    <t>x (Untuk jamban belum ada, dan untuk pembuangan tinja dilakukan ditanah dan ada juga disungai)</t>
  </si>
  <si>
    <t xml:space="preserve">   √ (leher angsa ± 3 m terttup)</t>
  </si>
  <si>
    <t>√  berbentuk leher angsa dengan jarak septic tank dengan sumur ± 10m</t>
  </si>
  <si>
    <t xml:space="preserve">√ berbentuk leher angsa dengan jarak septic tank dengan sumur ± 10m </t>
  </si>
  <si>
    <t xml:space="preserve">  √ (leher angsa ± 10 m)</t>
  </si>
  <si>
    <t>√ berbentuk leher angsa dengan jarak septic tank dengan sumur ± 10m</t>
  </si>
  <si>
    <t>x  (memakai jamban tetangga)</t>
  </si>
  <si>
    <t xml:space="preserve">√  (berbentuk leher angsa) </t>
  </si>
  <si>
    <t>√  (leher angsa) dengan jarak septic tank dengan sumur ± 3 m</t>
  </si>
  <si>
    <t>x</t>
  </si>
  <si>
    <t xml:space="preserve">√ </t>
  </si>
  <si>
    <t xml:space="preserve">  x</t>
  </si>
  <si>
    <t xml:space="preserve">  √</t>
  </si>
  <si>
    <t xml:space="preserve"> √</t>
  </si>
  <si>
    <t xml:space="preserve">  √  (mandiri)</t>
  </si>
  <si>
    <r>
      <t xml:space="preserve">   √</t>
    </r>
    <r>
      <rPr>
        <sz val="7.2"/>
        <color theme="1"/>
        <rFont val="Times New Roman"/>
        <family val="1"/>
      </rPr>
      <t/>
    </r>
  </si>
  <si>
    <t>√ (PBI)</t>
  </si>
  <si>
    <t>√ Mandiri</t>
  </si>
  <si>
    <t>√ mandiri</t>
  </si>
  <si>
    <t xml:space="preserve">    x</t>
  </si>
  <si>
    <t>√  biskuit, susu</t>
  </si>
  <si>
    <t>√ (biskuit 1x3 bulan ada)</t>
  </si>
  <si>
    <r>
      <t xml:space="preserve">   √</t>
    </r>
    <r>
      <rPr>
        <sz val="7.2"/>
        <color theme="1"/>
        <rFont val="Times New Roman"/>
        <family val="1"/>
      </rPr>
      <t xml:space="preserve"> </t>
    </r>
    <r>
      <rPr>
        <sz val="12"/>
        <color theme="1"/>
        <rFont val="Times New Roman"/>
        <family val="1"/>
      </rPr>
      <t xml:space="preserve"> </t>
    </r>
  </si>
  <si>
    <t xml:space="preserve">Dinas Pertanian </t>
  </si>
  <si>
    <t>Dinas Sosial</t>
  </si>
  <si>
    <t>Dinas PUPR</t>
  </si>
  <si>
    <t>Dinas Perkim</t>
  </si>
  <si>
    <t>Dinas DPMN</t>
  </si>
  <si>
    <t xml:space="preserve">Program yang dilakukan yaitu adanya program BPJS, peduli 1000 HPK (pemberian PMT),dan KPN PKH. Bentuk kegiatan  dari Juli 2019 ada pemberian raskin dan adanya 1 orang pendamping Kabupaten untuk pendampingan di lapangan dalam pemberian bahan tunai. Pada Januari 2022 pendampingan dari kabupaten itu dihapuskan dan diganti dengan pengadaan pendamping PKH. Pendamping tersebut ada 65 SDM PKH tersebar (3 dari kabupaten Pasbar sebagai adm). Dari 65 SDM 17 SDM yang sudah di diklat.  
Yang terlibat dalam program ini yaitu: kepala seksi bantuan sosial dan kepala bidang bantuan sosial.
Kendala yang di hadapi yaitu Program Sembako SDM pendamping lebih sedikit jumlahnya dan kurang kuat jaringannya di bawah. Jadi kalau dengan Program Sembako selama ini hanya sekedar menyalurkan bantuan saja, belum sampai pada proses misalnya penyampaian informasi mengenai stunting.
</t>
  </si>
  <si>
    <t>Program yang dijalankan oleh DPMN yaitu RDS (Rumah Desa Sehat). Dimana RDS merupakan para penggiat pemberdayaan masyarakat dan pelaku pembangunan Nagari di bidang Kesehatan. Yang terlibat dalam program penurunan stunting ini yaitu KPM sebagai ketua pengurus harian, PKK sebagai anggota, koordinator kader kesehatan sebagai anggota, tokoh msyarakat, tokoh adat, kelompok wanita, kader KPMD,Kader posyandu dan berbagai kelompok masyarakat yang peduli dalam upaya pencegahan stunting. Tenaga sudah cukup. Sudah sesuai dengan kopetensi karna slalu melakukan pembinaan untuk meningkatkan kopetensi setiap tenaga.</t>
  </si>
  <si>
    <t xml:space="preserve">Yang mengkoordinir adalah Bidang Sosial Budaya. Ketersediaan SDM mungkin terbatas terhusus untuk pengelola manajemen data. Apalagi khusus konvergensi stunting ini tidak ada tambahan SDM untuk itu. Kendala di SDM mungkin karena pertukaran personil, sehingga harus belajar dari awal lagi. </t>
  </si>
  <si>
    <t>Di dinas sendiri ada bagian gizi, promkes, dan kesling. Tenaga di lapangan Petugas Puskesmas terdiri dari TPG, Promkes, Kesling dan Bides. Kecukupan tenaga  masih kurang, beberapa Puskesmas masih ada TPG yang 1 orang dengan status rawat inap, dan dari THL BOK seperti : Sasak, Desa Baru, Silaping dan  Paraman Ampalu. Beberapa Puskesmas dilengkapi dengan Tenaga Nusantara Sehat, dimana kontraknya 2 tahun saja, sehingga terjadi  perubahan setiap 2 tahun.
Tenaga Kesling beberapa masih THL BOK. 
Tenaga Promkes setiap puskesmas THL BOK
Kompetensi petugas selalu di upayakan untuk terus ditingkatkan. Melalui evaluasi – evaluasi pada petugas yang bersangkutan.
Kendala yang dihadapi adalah rotasi petugas, yang membuat pemahaman petugas untuk wilayah kerja berubah, status petugas yang masih THL berpeluang sering berubah, petugas  di puskesmas yang mempunyai tanggungjawab lebih dari satu program (ada 2 atau 3)  membuat beban kerja bertambah sehingga focus kegiatan terbagi.</t>
  </si>
  <si>
    <t>Berapa alokasi dana untuk penurunan stunting? (Dana APBD, Dana Pusat/DAK, apakah ada sumber pendanaan lain seperti dari rantau, CSR atau dari sumber lain?) Probing: untuk apa saja dana tersebut? Apakah cukup? Apa saja yang belum didanai? Apa kendala yang dihadapi?</t>
  </si>
  <si>
    <t>Kegiatan fasilitasi BAPEM Padi bioforifikasi tahun 2021 sebanyak 348.400.000,00  (berdasarkan dokumen). Alokasi dana ini digunakan untuk kesediaan pembinaan lanjutan.</t>
  </si>
  <si>
    <t>Tidak ada anggaran khusus untuk penurunan stunting di dinas sosial. Di Dinas Sosial sendiri keterkaitan program terletak pada PKH dan Sembako. Jadi salah satu fokus dari Dinas Sosial adalah memastikan anggota PKH agar memeriksakan kesehatan anak mulai dari kandungan sampai balita.</t>
  </si>
  <si>
    <t>Alokasi dana untuk penyediaan air bersih ada sekitar Rp. 10.493.258.000 (sesuai dokumen) yang bersumber dari dana DAK.</t>
  </si>
  <si>
    <t>Dana bersumber dari dana DAK. Dana diajukan oleh daerah sesuai pagu anggaran  tahun 2021 yaitu 22 miliar.</t>
  </si>
  <si>
    <t xml:space="preserve">Tidak ada dana khusus untuk stunting. DPMN melakukan pembinaan dan koordinasi ke OPD dan tingkat nagari. </t>
  </si>
  <si>
    <t>DAK dan APBD</t>
  </si>
  <si>
    <t>Apa saja sarana prasarana yg dibutuhkan untuk penurunan stunting? Probing: apakah selalu tersedia? Apa kendala yang dihadapi?</t>
  </si>
  <si>
    <t>Untuk sara dan prasana tidak ada</t>
  </si>
  <si>
    <t>Sarana dan prasarana yang dibutuhkan dari kegiatan perkim Pasbar yaitu menyediakan SPALD setempat  ( air limbah langsung diolah dimana air limbah tersebut timbul) maupun terpusat (air limbah dialirkan melalui sistim perpipaan menuju ke instalasi pengolahan air libah (IPAL)) dan persampahan khususnya pada nagari prioritas stunting yang menggunakan peralatan tengkiseptik. Tidak ada kendala yang dihadapib  terkait sarana dan prasarana.</t>
  </si>
  <si>
    <t>Sarana da prasarana  yang dibutuhkan untuk penurunan stunting dari DPMN yaitu memfasilitasi penyediaan alat pengukuran stunting ke tingkat nagari. Sarana dan prasaranan slalu tersedia. Kendala terkait sarana yaitu terletak pada anggaran nagari yang masih standar.</t>
  </si>
  <si>
    <t>Alat antropometri yang tersedia di Posyandu
Bangunan Posyandu
Bangunan Polindes
Alat pemeriksaan kesehatan ibu hamil dan ibu bersalin
Ketersediaan selalu ada tetapi kelengkapan belum maksimal.
Kendala : alat yang rusak belum ada fasilitas perbaikan atau pun tera secara berkala</t>
  </si>
  <si>
    <t>Apa saja peraturan yg menjadi pedoman tentang penurunan stunting? Probing: Apakah terdapat SOP yang jelas? Apakah bisa dilaksanakan dengan baik?</t>
  </si>
  <si>
    <t>Peraturan yang menjadi pedoman yaitu peraturan dari Bupati. Untuk peraturan/ SOP sendiri dari dinas pertanian tidak ada.</t>
  </si>
  <si>
    <t>Peraturan tersendiri yang menjadi pedoman di PU ini belum ada. Peraturan msih  menggunakan peraturan yang dari BAPPEDA. Peraturan bisa dilakukan secara baik. Tidak ada kendala terkait peraturan yang ada.</t>
  </si>
  <si>
    <t>Komitmen yang ditandatangani kepala daerah pada tahun 2018 dengan Tim Nasional Percepatan Stunting. Peraturan bupati no.33 tahun 2019, Perpres 72 th 2021. Jadi sejak 2019 itu kami menggunakan juknis yang dikeluarkan oleh kerjasama BAPPENAS, PNP2K dan Kemendagri. Sampai 2021 kami menggunakan itu makanya kami perkuat dengan Perbup di daerah.</t>
  </si>
  <si>
    <t>Apakah ada peralatan penunjang untuk penanggulangan stunting? Probing: apa saja alatnya? Bagaimana ketersediaanya?</t>
  </si>
  <si>
    <t>Tidak ada peralatan penujang.</t>
  </si>
  <si>
    <t>Alat peraga untuk penunjang stuting masih kurang seperti spanduk, lembar  balik dan poster.</t>
  </si>
  <si>
    <t>Peralatan penunjang untuk penanggulangan stunting masih dalam pemantauan. Untuk intake pembangunan penangkap air atau tempat air masuk dari sumur dan sungai yang bersumber dari permukaan lainnya ke instalansi pengolahan.</t>
  </si>
  <si>
    <t xml:space="preserve">Secara kusus tidak ada peralatan. SPAL merupakan peralatan pengadaan sanitasi, SPAL ini digunakan sesuai dengan sanitasi yang memenuhi syarat penanggulangan stunting (sesuai dengan standar kesehatan). </t>
  </si>
  <si>
    <t>Peralatan kusus untuk stunting tidak ada.DPMN hanya memfasilitasi dan melakukan pemantauan ke nagari dan melakukan koordinasi ke OPD-OPD</t>
  </si>
  <si>
    <t>Aplikasi SISTER berupa kumpulan data yang terintegrasi agar semua OPD bisa memakai dan memanfaatkan data tersebut</t>
  </si>
  <si>
    <t xml:space="preserve">Media yang akan digunakan dalam penyampaian informasi kepada kelompok sasaran 1000 HPK.
Ketersediaan alat – alat ini masih kurang, karena banyaknya program yang akan disampaikan.
Ketersediaan sarana entry data berupa computer atau laptop. </t>
  </si>
  <si>
    <t xml:space="preserve">Perencanaan </t>
  </si>
  <si>
    <t>Bagaimana proses perencanaan terkait penurunan stunting? Siapa yang terlibat? Kapan dan dimana perencanaan dilaksanaka? Apa kendala terkait perencanaan?</t>
  </si>
  <si>
    <t xml:space="preserve">Tidak ada proses kusus stunting dalam perencanaan. Program ini sudah diberikan oleh pusat dan provinsi. Dinas pertanian hanya mengenalkan varietas program bioforifikasi dan mefasilitasinya. </t>
  </si>
  <si>
    <t>Proses perencanaa terkait penurunan stunting yang mengkoordinir itu BAPPEDA. Untuk Rencana strategi (Renstra) dari PU tidak difokuskan untuk stunting. PU hanya menyediakan sarana sanitasi air minum yang layak</t>
  </si>
  <si>
    <t>Awal pertama sekali, penandatanganan komitmen pada waktu itu dengan tim nasional percepatan penanggulangan kemiskinan. Setelah penandatanganan komitmen itu kita di kabupaten memang mmebentuk tim koordinasi dulu. Kita bentuk tim koordinasi di tetapkan melalui keputusan kepala daerah. Setelah itu kita mulai dengan beberapa kali rapat koordinasi untuk penyaman persepsi sekaligus sosialisasi karena waktu itu stunting ini memang hal yang baru juga bagi kita. setelah ini kita bentuk, kita kan sudah mulai mengarah ke aksi konvergensi, kita memperkuat peran dan fungsi dari masing-masing OPD ini kemudian menetapkan 8 tahapan aksi konvergensi nya itu melalui peraturan bupati no.33 tahun 2019. Kita ada 20 indikator pokok yang sudah di tetapkan oleh Mendagri, terkait baik itu yang spesifik ataupun sensitifnya. 20 indikator ini kita petakan dulu pencapaian nya. Namanya pemetaan sosial. Kemudian dilanjutkan dengan penyusunan perencanaan program. Jadi ini sebenarnya sudah lebih keperanny BAPPEDA untuk memastikan teman-teman di OPD untuk memang mengalokasikan program untuk penanganan stunting sesuai dengan kewenangan nya masing-masing. Program-program ini kita identifikasi per OPD terutama untuk mendukung yang 25 indikator, kemudian perkuat komitmen nya dengan rembuk stunting. Jadi ada tools. Ada format yang sudah disediakan oleh Kemendagri sebenarnya kan. Jadi indikator mana yang akan di intervensi, kemudian berapa targetnya, dimana lokasi prioritasnya, dan berapa PAGU indikatif nya.  MADUPEDAS (Monev Terpadu Perbaikan Data Stunting) Sejak tahun 2019 atau 2020 kita sudah mulai melakukan inovasi untuk perbaikan kualitas data dan juga penyelenggara posyandu dengan melakukan monev terpadu namanya pak. Monev terpadu ini kami memilih acak posyandu untuk dikunjungi oleh tim koordinasi Dinkes, BAPPEDA, DPMN, Dinsos, kemudian kami kunjungi tanpa pemberitahuan, jadi kami ingin melihat kondisi pelaksanaan posyandu itu mereka lakukan seperti biasa. Dari situ nanti kami akan lihat apa sih kendala yang ada di posyandu. Termasuk SDM, manajemen, memang terlihtat sekali karena mereka kaget ketika kita datang. Jadi, itu adalah bentuk inovasi yang kita lakukan sampai dengan tahun ini juga masih berjalan.</t>
  </si>
  <si>
    <t>Kegiatan tahun 2021 dilaksanakan perencanaan tahun 2020, untuk tahun 2022 dilaksanakan tahun 2021 dan seterusnya. Perencanaan yang dilakukan berdasarkan permasalahan – permasalahan yang ditemui pada tahun sebelumnya. Perencanaan dilakukan mulai dari puskesmas dan dinkes. Petugas puskesmas mulai dari kepala puskesmas, pemegang program dan pengelola keuangan puskesmas. Untuk di dinkes dari seksi, bidang dan disampaikan ke perencanaan dinkes.  Perencanaan  dilakukan setiap akhir tahun untuk periode tahun berikutnya. Kendala : Aturan – aturan keuangan (Juknis)  biasanya lama keluar, sehingga perencanaan sering berubah. Dan itu membuat waktu yang digunakan untuk perencanaan menjadi lama.</t>
  </si>
  <si>
    <t>Sumber dana : Dana pusat, APBD dan DAK. Dana DAK ada yang non fisik dan fisik berjumlah ,4 mil dana nagari. 20% dialokasikan untuk ketahanan tumbuhan dan hewani.</t>
  </si>
  <si>
    <t>Dari mana sumber anggaran untuk penanggulangan stunting?(Dana Pusat, APBD, DAK) Berapa jumlahnya? Bagaimana proses pencairannya? Sulitkah? Apakah mencukupi? Kemana saja dialokasikan dana tersebut? (persoalan sering tidak maching) Apakah ada untuk penanggulangan di level rumah tangga?</t>
  </si>
  <si>
    <t>Untuk anggaran itu bersumber dari APBD. Dana tidak mencukupi dan proses pencairannya sulit.Dana khusus alokasi stunting tidak ada.  Untuk penanggulangan level rumah tangga ada berupa pemberian sembako.</t>
  </si>
  <si>
    <t>Dana bersumber dari dana DAK. Dana diajukan oleh daerah sesuai pagu anggaran  tahun 2021 yaitu 22 miliar. Proses pencairan dana ada 3 tahap (Tahap 1 pencairan 25%, tahap II pencairan 45%,serta tahap III pencairan 30%). Dana ini diperuntukkan untuk pembuatan ipal komunal tetapi kendalanya dana ini dialihkan ke kawasan permukiman kumuh untuk bencana gempa.</t>
  </si>
  <si>
    <t>Anggaran bersumber dari APB Nagari (dana desa). 22% dialokasikan untuk stunting.</t>
  </si>
  <si>
    <t>Pegorganisasian</t>
  </si>
  <si>
    <t>Apakah Program ini terintegrasi dengan program diluar Badan/Dinas? Probing: Apakah ada koordinasi antar OPD? Bagaimana alur koordinasinya? Apakah ada kendala terkait koordinasi?</t>
  </si>
  <si>
    <t>Koordinasi antar OPD dilakukan dengan cara meminta izin terlebih dahulu dan melakukan koordinasi dengan tingkat nagari dan menyampaikan program-program yang ada. Untuk memudahkan koordinasi dengan tingkat nagari, Dinas Sosial melakukan koordinasi dengan Dinas Pemberdayaan Masyarakat dan Nagari (DPMN) melalui surat Bupati agar Nagari melakukan pemutakhiran data dengan cara musyawarah dan tidak tebang pilih dan memastikan maayarakat yang betul-betul miskin. Koordinasi Dinas Sosial dengan OPD lain selain Bappeda adalah dengan Dinas Kesehatan dan Dinas Pendidikan. Dengan Dinas Kesehatan koordinasi masalah PBI dan dengan Dinas Pendidikan terkait KIP. Untuk kendala terkait koordinasi tidak ada.</t>
  </si>
  <si>
    <t>Program ini terintegrasi dengan OPD lain dengan cara PUPR berkoordinasi dengan BAPPEDA. BAPPEDA yang menyusun kebijakan bidang perencanaan pembangunan daerah dan DPUPR sebagai pelaksana teknis. Dalam pelaksanaan teknis PU berkoordinasi dengan cara mengadakan musrembang yang dihadiri camat, nagari, dan pemuka masyarakat.</t>
  </si>
  <si>
    <t>Program PERKIM terintegrasi dengan program Dinas Kesehatan, BAPPEDA dan lintas sektor lainnya yang slalu berkoordinasi dengan bidan desa. Koordinasi ini dilakukan ketika diadakan renstra. Tidak ada kendala terkait koordinasi.</t>
  </si>
  <si>
    <t>Ada dilakukan koordinasi ke   nagari lalu kegiatan aksi 4 dan 5 untuk penyediaan perbup dan pembinaan KPM. Kegiatan   melibatkan OPD  untuk pembinaan KPM  (pendamping desa) dan untuk aksi 4 (berkoordinasi dengan Inspektorat dan badan keuangan daerah). Alur koordinasi dengan OPD dengan cara  mrngadakan Renstra dan Renja dalam pembahasan untuk aksi 5 dan melakukan koordinasi dengan pendamping desa untuk aksi 4</t>
  </si>
  <si>
    <t>Program aksi konvergensi stunting terlibat dengan beberapa lintas program dan lintas sector. Beberapa OPD juga terlibat dalam pelaksanaan aksi konvergensi stunting antara lain : Bappeda, DPMN, DPPKBP3A, Dinas Sosial, Dinas Dukcapil, Dinas Pertanian, Dinas Ketahanan Pangan, Dinas PUPR, Dinas Perkim, Dinas Perikanan dan  Dinas Pendidikan. Koordinasi antar OPD dilakukan dalam pelaksanaan aksi konvergensi yang terkait dalam setiap rapat, monev, dan pelaksanaan kegiatan. Alur koordinasi di pegang oleh Bappeda yang menjadi penanggungjawab kegiatan aksi konvergensi stunting.  Kendala yang ditemui adalah penyamaan waktu untuk kegiatan.</t>
  </si>
  <si>
    <t>Bagaimana Pelaksanaan: Kawasan rumah pangan lestari, Kawasan mandiripangan? Bagaimna keterkaitannya terhadap penurunan stunting?</t>
  </si>
  <si>
    <t>Jadi itu yang secara tim koordinasi tugasnya apa itu sudah ada. Namun setelah ini kita bentuk, kita kan sudah mulai mengarah ke aksi konvergensi, kita memperkuat peran dan fungsi dari masing-masing OPD ini kemudian menetapkan 8 tahapan aksi konvergensi nya itu melalui peraturan bupati no.33 tahun 2019.  jadi disitu sudah diikat sebenarnya pak, ini OPD tanggung jawabnya ini terkait dengan stunting. Itu kita selesaikan di tahun 2019 kalau tidak salah sekitar bulan Juni baru di sahkan. Perbub di sahkan. Jadi itu secara komitmen atau regulasi yang sudah kita bentuk. Kemudian sejak penandatanganan komitmen November, kemudian Januari 2019 itu kita sudah mulai melakukan penjalanan aksi.</t>
  </si>
  <si>
    <t>Bagaimana pelaksanaan dari pemanfaatan akses bantuan uang tunai untuk keluarga mampu (PKH)? Probing: Bagaimana dengan Sesi Bina Keluarga dan PKH? Bagaimana dengan Kader Pemberdayaan Masyarakat (KPM) yang mendapatkan bantuan sosial pangan?</t>
  </si>
  <si>
    <t>Bagaimana pelaksanaan: Sanitasi pedesaan padat karya, PAMSIMAS/SPAM Pedesaan. Bagaimana keterkaitan percepatan penurunan stunting?</t>
  </si>
  <si>
    <t xml:space="preserve">Untuk pelaksanan sanitasi pedesaan padat karya belum ada. Sanitasi pedesaan padat karya dikelola oleh Dinas PERKIM. Untuk PAMSIMAS/SPAM Pedesaan sudah ada. Untuk pelaksanaan kegiatan biasanya akhir tahun (Agustus dan September). Untuk pelaksanaan dengan cara mengadakan musrembang yang dihadiri oleh camat, nagari, pemuka masyarakat dan tenaga kesehatan. Program PAMSIMAS ini berkontribusi dalam pencegahan stunting melaui intervensi sensitif atau pengaruh tidak langsung,  dengan penyediaan sarana air minum dan sanitasi layak dan perubahan hidup bersih dan sehat. </t>
  </si>
  <si>
    <t>Strategi pelaksana program yaitu:  1) Kerjasama lintas sektor dan kemitraan, seperti pelaksanaan sanitasi pedesaan padat karya  dilakukan oleh kelompok swadaya masyarakat (KSM) dengan didampingi oleh pihak nagari dan tenaga fasilitator lapangan (TFL) yang memiliki kemampuan teknis dan sosial kemasyarakatan, mulai kegiatan perencanaan, pengorganisasian, pelaksanaan, monitoring dan evaluasi. 2) Peningkatan kesadaran masyarakat seperti: pelaksana sanitasi mengutamakan peran masyarakat setiap tahapan pelaksanaan pembangunan sarana sanitasi yang dilaksanakan secara swakelola oleh KSM. 3) Peningkatan akses air limbah layak. 4) Peningkatan kualias pelaksanaan air limbah. 5) Dan pengembangan skala penanganan.</t>
  </si>
  <si>
    <t xml:space="preserve">Alur menjalankan kegiatan di DPMN yaitu: melakukan pendataan ke nagari dan berkoordinasi dengan beberapa pihak seperti Dinas Kesehatan  dan turun langsung kelapangan untuk memonitoring stunting. Bidang keuangan dan Aset berkoordinasi dengan nagari mengarahkan kepada Nagari untuk menyusun anggaran yang memprioritaskan kepada stunting, juga melakukan koordinasi dengan kader sehingga kader dapat menyampaiakan permasalahan stunting dalam penganggaran APB Nagari, sehingga ada tambahan dana untuk kegaiatan stunting. </t>
  </si>
  <si>
    <t>Apakah ada dilakukan kegiatan monev program? Probing: Apa saja yang dimonev? Siapa saja yang melakukan? Apa kendala yang dihadapi?</t>
  </si>
  <si>
    <t xml:space="preserve">Yang melakukan kegiatan monev dalam program ini yaitu orang ditugaskan sebagai penyuluh.
Monev dilakukan melalui Pengawasan pelaksanaan kegiatan budidaya Padi Biofortifikasi dengan cara melaporkan realisasi penyaluran bantuan kepada PPK, melaporkan perkembangan realisasi penyaluran bantuan, tanam dan panen, melaporkan perkembangan realisasi pencapaian target produktivitas dan dampak yang diperoleh dari bantuan ini.
Evaluasi meliputi : efektifitas bantuan, Tingkat pencapaian sasaran areal dan hasil/produksi, Penerapan komponen teknologi budidaya, dan permasalahan dan solusi di lapangan, dan juga aspek lainnya.
Tidak ada kendala dalam menjalankan monev.
</t>
  </si>
  <si>
    <t>Monev secara khusus tentang stunting tidak ada. Monev dilakukan dengan cara: Melaksanakan pemantauan dan evaluasi hasil akhir rencana sebagai dasar mengukur capaian kinerja, untuk selanjutnya menyusun laporan hasil pemantauan dan evaluasi, serta capaian kinerjanya dan melaporkan hasil pemantauan dan evaluasi kepada Bupati. Dahulu pemantauan dilakukan dengan memantau kondisi data pada aplikasi e-PKH dan dasbor bantuan sosial nontunai.Tetapi saat ini aplikasi e-PKH ini tidak bisa dibuka lagi.</t>
  </si>
  <si>
    <t>Untuk monev ada dilakuakan, dengan cara menyediakan pencatatan aset berserta fungsinya dengan kegiatan monev kesiapan administrasi dan monev kesipapan lapangan. Monev administrasi terdiri dari pembentukan tim pengadaan, pemaketan RAB dan RKM dan pertemuan warga. Sedangkan monev kesipapan lapangan terdiri dari kegiatan penempatan titik lokasi air minum, penyiapan lahan, penempatan kebutuhan sesuai RAB dan penetapan waktu pelaksanaan. Kendala yang dihadapi dalam monev yaitu proses pelaksanaan harus menunggu lama karna berhubungan pencairan dana DAK lama, hal ini bisa dilakukan mengalihkan dananya ke APBD.</t>
  </si>
  <si>
    <t>Kegiatan monev dilakukan dengan cara mensyurvey atau melalukan pemantauan kegiatan dengan cara langsung. Aspek pemantauan antara lain: Aspek teknis, aspek pemanfaatan, aspek keuangan dan keterlibatan perangkat desa.</t>
  </si>
  <si>
    <t>Kegiatan program slalu dipantau ke nagari. Ini dilakukan setiap minggu rutin oleh tenaga pendamping lapangan. Selain itu DPMN slalu melakukan koordinasi ke  OPD-OPD lain. Setelah dilakukan monev setiap minggu, evaluasi dilakukan pada bulan Februari dan Agustus.</t>
  </si>
  <si>
    <t>Monev Terpadu Perbaikan Data Stunting. Jadi inovasi yang kami lakukan ini adalah lebih ke permasalahan pokok sebenarnya. Yang memang kami inovasi terkait datanya pak. Karena memang ketika kita di PK di Padang kemaren pak, cukup di apresiasi karena yang kita inovasi adalah terkait datanya. Dan kita concern disitu pak. Dan kita tidak berjalan sendiri di BAPPEDA, dan memang kita minta lintas sektor yang kita monitoring lintas sektor nya dan itu di evaluasi pak, harusnya apa yang ada. Kan bukan hanya ukur timbang dan suluh saja yang ada di posyandu. Kalau misalnya kita engacu pada Permendagri nomor 19 kan setidaknya ada 10 pokok layanan yang bisa di posyandu. Tetapi itu target yang harus kami kembangkan ke depan itu sebenarnya pak. Bagaimana 10 pokok layanan ini bisa kita integrasikan di posyandu.</t>
  </si>
  <si>
    <t>Monitoring evaluasi dilakukan secara berkala setiap tahun. Ada yang bulanan, triwulan dan semester. Kegiatan monev meliputi capaian kegiatan berdasarkan indicator – indicator yang ada. Peningkatan kapasitas petugas dan masalah – masalah yang ditemui serta solusi yang akan dilakukan untuk mengatasi masalah tersebut. Pelaksana monev adalah Dinas kesehatan ke puskesmas, puskesmas ke jaringannya. Kendala monev : ketika jadwal monev sudah dibuat ada kegiatan lain yang akan dikerjakan baik dari program sendiri atau diluar program (Dinkes Propinsi, OPD Terkait, Nagari) yang mengakibatkan kegiatan monev harus tertunda. Terlambatnya monev akan mengakibatkan terlambatnya pemecahan masalah yang ditemui.</t>
  </si>
  <si>
    <t xml:space="preserve">Pencapaian Intervensi Sensitif dan Spesifik </t>
  </si>
  <si>
    <t>Bagaimana pencapaian output kegiatan selama 2018-2021? Kawasan rumah lestari, kawan mandiri pangan</t>
  </si>
  <si>
    <t>Apakah pencapaian output kegiatan selama 2018-2021? Probing: Pencapaian pemanfaatan akses bantuan uang tunai untuk keluarga kurang mampu (PKH)?</t>
  </si>
  <si>
    <t>Bagaimana pencapaian output kegiatan selama 2018-2021? Probing: Pencapaian Sanitasi pedesaan padat karya? Pencapaian PAMSIMAS/SPAM Pedesaan?</t>
  </si>
  <si>
    <t>Pencapaian output kegiatan selama 2018 – 2021 dalam proses pembangaunan sudah mencapai 78% tahun 2020 dan 81% di tahun 2021.</t>
  </si>
  <si>
    <t>Pencapaian baru 4% dan akan ditingkatkan lagi. Hal ini dikarenakan adanya keterbatasan dana.</t>
  </si>
  <si>
    <t>Bagaimana pencapaian output kegiatan selama 2018-2021? Pemanfaatan dana desa</t>
  </si>
  <si>
    <t xml:space="preserve">Untuk pencapaian output seperti pemanfaatan dana desa sesuai dengaan permendes no.7 tahun 2021 tentang dana desa yang diarahkan untuk mencapai SDGs desa sesuai dengan potensi dan masalah desa setempat berdasarkan hasil pendataan.  Untuk pelaporan prioritas Penggunaan Dana Desa dapat dikelola dengan mengggunakan aplikasi sistem </t>
  </si>
  <si>
    <t xml:space="preserve">Aksi 4 </t>
  </si>
  <si>
    <t>Apakah sudah terdapat peraturan Bupati/Wali Kota terkait peran desa dalam penurunan stunting terintegrasi?</t>
  </si>
  <si>
    <t>Sudah, sesuai dengan Pergub no.33 tahun 2019</t>
  </si>
  <si>
    <t>Penetapan peraturan bupati/ wali kota</t>
  </si>
  <si>
    <t>Peraturan memuat hal-hal seperti:</t>
  </si>
  <si>
    <t>1. Adanya kewenangan desa dalam menentukan prioritas alokasi pendanaan dalam APBDes. Pendanaan berdasarkan anggaran dana desa/ nagari, pemanfaatan dana desa untuk pelaksanaan aksi konvergensi pencegahan stunting di nagari diatur lebih lanjut dalam peraturan tersendiri.</t>
  </si>
  <si>
    <t xml:space="preserve">2. Peran kecamatan dalam mendukung pemerintah </t>
  </si>
  <si>
    <t>2. Adanya peran kecamatan dalam mendukung pemerintah desa</t>
  </si>
  <si>
    <t xml:space="preserve">3. Koordinasi pemerintah desa dengan OPD terkait dan fasilitator atau pendamping program </t>
  </si>
  <si>
    <t>3. Adanya koordinasi pemerintah desa dengan OPD terkait dan fasilitator ( pihak desa/ nagari, tokoh masyarakat)</t>
  </si>
  <si>
    <t>4. Peran kelembagaan masyarakat (Posyandu, PAUD, PKK, lainnya)</t>
  </si>
  <si>
    <t xml:space="preserve">4. Ada melakukan koordinasi pemerintah desa dengan OPD terkait dan fasilitator atau pendamping program terkait dalam rangka penyediaan data, riset promosi dan pemberdayaan masyarakat, serta peningkatan cakupan layanan terkait stunting. </t>
  </si>
  <si>
    <t>5. Adanya peran kelembagaan masyarakat (Posyandu, PAUD, PKK, lainnya)</t>
  </si>
  <si>
    <t>6. Adanya mobilisasi dan penyediaan insentif bagi kader pembangunan manusia dengan kegiatan pembinaan kader</t>
  </si>
  <si>
    <t>8. Adanya dukungan untuk kampanye publik dan komunikasi perubahan perilaku di tingkat desa dengan melalui media</t>
  </si>
  <si>
    <t>Peraturan yang berwenang menyusun peraturan yaitu  bupati</t>
  </si>
  <si>
    <t>Peraturan ini dilakukan 2 kali setahun</t>
  </si>
  <si>
    <t>Tahapan  -</t>
  </si>
  <si>
    <t>Aksi 5</t>
  </si>
  <si>
    <t>Sudah dilakukan pembentukan kader pembangunan desa dengan cara melakukan pembinaan.</t>
  </si>
  <si>
    <t>Anggota kader tersebut yaitu Kader KPM dan kader posyandu.</t>
  </si>
  <si>
    <t>=</t>
  </si>
  <si>
    <t>Tujuan dibentuk untuk pembangunan berkelanjutan atau SDGs Desa (18 SDGs Desa).</t>
  </si>
  <si>
    <t>Penanggung jawab yaitu Ketua Bamus.</t>
  </si>
  <si>
    <t>Tahapan pembinaan kader pembangunan desa:</t>
  </si>
  <si>
    <t>1. Penentuan tugas kader dalam pelaksanaan integrasi pencegahan dan penurunan stuting di tingkat desa</t>
  </si>
  <si>
    <t>2. Pengidentifikasian ketersediaan sumber daya dan operasional pembiayaan kader</t>
  </si>
  <si>
    <t xml:space="preserve">3. Pengembangan sistem insentif berbasis peningkatan kinerja kader. </t>
  </si>
  <si>
    <t xml:space="preserve">4. Pensinergian kinerja kader dengan dinas layanan (OPD) terkait upaya pencegahan dan penurunan stunting </t>
  </si>
  <si>
    <r>
      <rPr>
        <sz val="7"/>
        <color theme="1"/>
        <rFont val="Times New Roman"/>
        <family val="1"/>
      </rPr>
      <t xml:space="preserve"> </t>
    </r>
    <r>
      <rPr>
        <sz val="12"/>
        <color theme="1"/>
        <rFont val="Times New Roman"/>
        <family val="1"/>
      </rPr>
      <t>Tidak rutin ke posyandu karena malas dan anak tidak mau karena tidak mau ditimbang</t>
    </r>
  </si>
  <si>
    <r>
      <rPr>
        <sz val="7"/>
        <color theme="1"/>
        <rFont val="Times New Roman"/>
        <family val="1"/>
      </rPr>
      <t xml:space="preserve"> </t>
    </r>
    <r>
      <rPr>
        <sz val="12"/>
        <color theme="1"/>
        <rFont val="Times New Roman"/>
        <family val="1"/>
      </rPr>
      <t>TB Ibu : 145-an cm dan TB Ayah : 150-an cm</t>
    </r>
  </si>
  <si>
    <r>
      <rPr>
        <sz val="7"/>
        <color theme="1"/>
        <rFont val="Times New Roman"/>
        <family val="1"/>
      </rPr>
      <t xml:space="preserve"> </t>
    </r>
    <r>
      <rPr>
        <sz val="12"/>
        <color theme="1"/>
        <rFont val="Times New Roman"/>
        <family val="1"/>
      </rPr>
      <t>Kurang makan, biasanya hanya 1 kali sehari karena kebiasaan jajan</t>
    </r>
  </si>
  <si>
    <t>Siapa saja yang terlibat dalam intervensi spesifik? Apakah jumlah tenaganya cukup? Bagaimana dengan kompetensinya? Apa kendala terkait tenaga</t>
  </si>
  <si>
    <t>Berapa alokasi dana untuk intervensi spesifik? Untuk intervensi spesifik? Untuk apasaja alokasi dana itu? Apakah cukup? Untuk apa saja yang belum didanai? Apa kendala terkait dana?</t>
  </si>
  <si>
    <t>Alokasi dana utuk itervensi spesifik sesuai dengan dana DAK yang diberikan kepada seluruh pemangku kebijakan. Alokasi dana itu diberikan untuk uang jalan petugas dan untuk pelaksanaan kegiatan. Untuk dana sudah cukup, tetapi pada tahun ini anggaran berkurang dikarenakan ada pemotongan dana. Adanya kendala terkait dana  yaitu pencairan dananya lama.</t>
  </si>
  <si>
    <t>Apa saja sarana dan prasarana yang dibutuhkan untuk intervensi spesifik? Apakah slalu tersedia? Apa kendala terkait sarana?</t>
  </si>
  <si>
    <t>Sarana prasarana yang dibutuhkan untuk intervensi spesifik yaitu dengan menyediakan 37 posyandu yang aktif beserta kader dimana kader dibayarkan honor sebanyak Rp. 150.000 per bulan. Selain itu menyediakan alat antropometri di 37 posyandu dan menyediakan PMT Penyuluhan berupa biskuit dari puskesmas dan PMT Pemulihan dari nagari yang diberikan ketika posyandu dan jika RUTA tidak datang kunjungan posyandu PMT diberikan dengan cara diantar oleh TPG dan bides ke rumah tangga yang terpapar stunting secara door to door dan langsung melakukan pengukuran antropometri. Sarana prasarana selalu tersedia, kecuali PMT Pemulihan tergantung dari wali nagari menganggarkan ada atau tidaknya. Kendala terkait sarana yaitu kurangnya ketersediaan alat antropometri, masih ada posyandu yang belum memiliki tempat. Selain dari itu kendala dari program Kesling yaitu kurangnya tersedianya jamban.</t>
  </si>
  <si>
    <t>Apakah ada SOP yang jelas tentang intervensi spesifik? Apa saja peraturan menjadi pedoman? Apakah pedoman bisa dilaksanakan dengan baik? Apa kendala terkait SOP?</t>
  </si>
  <si>
    <t>SOP yang dipakai untuk intervensi spesifik yaitu Permenkes 82 Tahun 2020. Peratura yang menjadi pedomannya yaitu Permenkes 82 Tahun 2020, Permenkes no.02 tahun 2020 tentang standar antropometri  dan SOP yang dibuat oleh puskesmas. Pedoman bisa dilaksanakan dengan baik. Kendala terkait SOP tidak ada.</t>
  </si>
  <si>
    <t>Apakah ada peralatan penunjang untuk penanggulangan stunting? Apa jenis alatnya? Bagaimana ketersdiaannya?</t>
  </si>
  <si>
    <t>Bagaimana proses perencanaan terkait intervensi spesifik?Siapa yang terlibat? Kapan dan dimana perencanaan dilaksanakan? Apa kendala terkait perencanaan?</t>
  </si>
  <si>
    <t>Proses perencanaan terkait intervensi spesifik dengan cara melakukan koordinasi dengan lintas sektor, melakukan advokasi ke nagari  dan menyampaikan permasalahan yang ada di lapangan. Dengan melakukan advokasi antara puskesmas dengan wali nagari, pihak wali nagari akan membantu untuk pencapaian program-program yang akan dilaksanakan agar intervensi bisa berjalan dengan lancar. Contohnya seperti pengadaan jamban, adanya PMT pemulihan dari nagari yang berupa sembako dan membantu menyediakan alat antropometri dari Nagari. Yang terlibat dalam proses ini yaitu pihak puskesmas seperti TPG, Kesling, KIA, Kader dan pihak nagari. Perencanaan dilaksanakan di Posyandu, Kelas ibu hamil, kelas ibu balita, di PAUD dan di Rumah tangga. Kendala terkait perencanaan yaitu: Rendahnya partisipasi masyarakat untuk  datang ke posyandu.</t>
  </si>
  <si>
    <t>Dari mana sumber anggaran untuk penanggulangan stunting? (Dana Pusat, APBD, DAK) Berapa jumlahnya? Bagaimana proses pencairannya? Sulitkah?</t>
  </si>
  <si>
    <t>Apakah ada kendala Koordinasu OPD untuk penanggulangan stunting? Apakah program ini terintregrasi dengan program diluar dinkes? Bagaimana alur koordinasinya? Apakah ada kendala terkait koordinasi?</t>
  </si>
  <si>
    <t>Adanya koordinasi antar OPD terkait stuntinng seperti: Perangkat daerah, Dinas Kesehatan, BKKBM,BAPPEDA dan DPMN. Program ini terintegrasi dengan program di luar dinkes, penyampaian melalui musrembang bekerjasama dengan lintas sektor. Alur koordinasi dengan cara melakukan koordinasi dan advokasi antar OPD dan menyampaikan permasalahan yang ada di lapangan melalui kegiatan musrembang. Kendala terkait koordinasi antar OPD tidak ada.</t>
  </si>
  <si>
    <t xml:space="preserve">Pelaksanaan program intervensi spesifik seperti: </t>
  </si>
  <si>
    <t>Bagaimana pelaksanaan program intervensi penurunan stunting dilapangan? Intervensi spesifik:</t>
  </si>
  <si>
    <t>a. Pembinaan dalam peningkatan status gizi, peningkatan pengetahuan dengan cara memberikan penyuluhan kepada masyarakat dengan melalui pengadaan kelas ibu hamil dan kelas balita secara rutin.</t>
  </si>
  <si>
    <t>Bagaimana pembinaan dalam peningkatan status gizi kjeluarga?</t>
  </si>
  <si>
    <t>b. Pembiaan pencegahan stunting dengan cara mengadakan kelas ibu hamil dan kelas ibu balita, yang mana:</t>
  </si>
  <si>
    <t>Bagaimana pembinaan dalam peningkatan pengetahuan gizi keluarga?</t>
  </si>
  <si>
    <r>
      <t xml:space="preserve">Bagaimana pembinaan pencegahan </t>
    </r>
    <r>
      <rPr>
        <i/>
        <sz val="12"/>
        <rFont val="Cambria"/>
        <family val="1"/>
      </rPr>
      <t xml:space="preserve">stunting </t>
    </r>
    <r>
      <rPr>
        <sz val="12"/>
        <rFont val="Cambria"/>
        <family val="1"/>
      </rPr>
      <t>di keluarga?</t>
    </r>
  </si>
  <si>
    <t>Bagaimana pelaksanaan strategi promkes keoda keluarga?</t>
  </si>
  <si>
    <t>Selain dari itu juga mengadakan peningkatan kader posyandu dengan cara memberikan pelatihan-pelatihan kader.</t>
  </si>
  <si>
    <t>Bagaimana upaya peningkatan system surveilans gizi</t>
  </si>
  <si>
    <t>c. Pelaksanaan strategi promkes dengan cara berkoordinasi dengan bides melalui edukasi dan sosialisasi melalui posyandu.</t>
  </si>
  <si>
    <t>d. Peningkatan surveilens gizi dengan cara melakukan penimbangan antropometri, pemantauan status gizi balita, anak sekolah, remaja dan bumil, melaksanakan pelacakan dan penanganan kasus gizi, melaksanakan pemantauan konsumsi gizi, melaksanakan pemantauan garam beryodium, melaksanakan bimbingan KADARZI berdsarkan hasil pemetaan dan melakukan koordinasi di lintas sektor.</t>
  </si>
  <si>
    <t>Bagaimana  penyediaan makanan tambahan bagi ibu hamil KEK</t>
  </si>
  <si>
    <t>e. Peningkatan suplementasi gizi ibu hamil dan balita dengan cara pemberian tablet Fe, vitamin A, Obat cacing, zink untuk diare, taburia tidak ada.</t>
  </si>
  <si>
    <t>Bagaimana  penyediaan makanan tambahan bagi balita kekurangan gizi</t>
  </si>
  <si>
    <t>f. Penyediaan makanan tambahan bagi ibu hamil KEK yaitu memberikan PMT dari Kemenkes yang diberikan 3 kardus untuk 3 bulan (1 kardus/ bulan). Dan untuk pendistribusiannya diberikan ketika posyandu langsung diberikan kepada RUTA yang terpapar.</t>
  </si>
  <si>
    <t>Bagaimana suplementasi gizi mikro</t>
  </si>
  <si>
    <t xml:space="preserve">g. Penyediaan makanan tambahan bagi balita kekurangan gizi dengan cara memberikan PMT Penyuluhan berupa biskuit dan PMT pemulihan diberikan selama 90 hari/ 3 bulan. </t>
  </si>
  <si>
    <t>h. Pembinaan peningkatan persalinan di faskes: adanya  bikor ( bimbingan koordinasi) tim yang turun  seperti dokter, perawat bidan bersama satu pintu dan melakukan pengecekan ke bidan praktek madiri.</t>
  </si>
  <si>
    <t>i. Pelaksanaan pembianaan STBM (Sanitasi Total Berbasis Masyarakat) yaitu:  pembinaan CTPS (Cuci Tangan Pakai Sabun) ke sekolah, pengelolaan air limbah ke rumah tangga, pengadaan jamban sehat, melakukan pengecekan sumber air di sekolah dan rumah tangga .</t>
  </si>
  <si>
    <t xml:space="preserve">j. Layanan pengendalian filarisasi dan kecacingan yaitu </t>
  </si>
  <si>
    <t>Pemberian obat cacing dilaksankaan ketika posyandu yang diberikan 2 kali setahun. Pemberiabnya langsung ke sasaran jika sasaran tidak datang di sweeping oleh tenaga kesehatan dan kader. Sasaran harus mengkonsumsinya langsung di dekat tenaga kesehatan</t>
  </si>
  <si>
    <t>Siapa yang melakukan kegiatan monev program? Apa saja yang di monev? Apakah kendala terkait monev?</t>
  </si>
  <si>
    <t>Monev dilakukan oleh setiap pemanggu kebijakan, yang dimonev yaitu pencapaian program. Kendala  terkait monev yaitu dana tidak bisa dianggarkan, pencairan dana lama (SPPD sulit dicairkan) karena ada aturan dan format tersendiri dan tiap tahun formatnya slalu berbeda.</t>
  </si>
  <si>
    <t xml:space="preserve">Intervensi Sensitif dan Spesifik </t>
  </si>
  <si>
    <t>Bagaimana tren penurunan stunting di Sumatera Barat? Apakah bisa tercapai sesuai amanat Pelpres? Apa kendala terbesarnya? Apa rekomendasi jangka pendek dan jangka Panjang untuk pencapaian target?</t>
  </si>
  <si>
    <t>Angka stunting semakain berkurang dan tercapai sesuai amanat Perpres, sekarang sudah turun angka stunting sebanyak 14 %. Kendala terbesarnya: Kurangnya kunjungan balita ke posyandu. Rekomendasi jangka panjang dan jangka pendek untuk pencapaian target yaitu Pengadaan jangka panjang tersedia di seleuruh posyandu, diharapkan adanya penyediaan tempat untuk posyandu.</t>
  </si>
  <si>
    <t>Bagaimana ketersediaan SDM terkait program penurunan stunting? Probing: siapa saja yang terlibat? Apakah jumlahnya cukup? Bagaimana kompetensinya? Apa kendala yang dihadapi?</t>
  </si>
  <si>
    <t>Siapa saja yang terlibat dalam tim percepatan stunting? Apakah jumlah tenaganya cukup? Bagaimana dengan kompetensinya? Apa kendala terkait dana? Bagaimana mengatur tenaga yang ada di desa? Bagaimana sinergritas?</t>
  </si>
  <si>
    <t xml:space="preserve">Yang terlibat dalam tim percepatan penurunan stunting yaitu: PKK, KPM, Bides, Nagari, BAMUS, Kasubag, BKB, dan Tokoh Masyarakat seperti ninik mamak. Jumlah tenaga cukup (105 orang) dimana untuk PKK tenaganya ada 75 orang dan KPM ada 30 orang. Kompetensinya sudah cukup bagus.  Kendala terkait  tenaga tidak ada. Untuk sinergritas diberikan Rp.150.000/bulan kepada PKK dan kader KPM untuk melancarkan kegiatan program penurunan stunting. Seperti posyandu balita dengan pemberian PMT. </t>
  </si>
  <si>
    <t xml:space="preserve">Berapa alokasi dana untuk intervensi penurunan stunting? Untuk apa saja alokasi dana tersebut? Dari mana sumber dananya tersebut? </t>
  </si>
  <si>
    <r>
      <t xml:space="preserve">Alokasi dana untuk intervensi penurunan stunting sebanyak  </t>
    </r>
    <r>
      <rPr>
        <sz val="12"/>
        <color rgb="FF000000"/>
        <rFont val="Times New Roman"/>
        <family val="1"/>
      </rPr>
      <t>Rp. 123.325.000.</t>
    </r>
    <r>
      <rPr>
        <sz val="12"/>
        <color theme="1"/>
        <rFont val="Times New Roman"/>
        <family val="1"/>
      </rPr>
      <t xml:space="preserve"> Alokasi dana ini digunakan untuk Pelatiahan pembinaan kader (ini sudah termasuk pendistribusian  PMT Pemulihan, ibu KEK dan Gizi Buruk) Dana ini bersumber dari dana desa.  Dana ini sudah cukup. Tidak ada kendala terkait dana.</t>
    </r>
  </si>
  <si>
    <t>Alokasi dana untuk intervensi penurunan stunting sebanyak  Rp. 125.638.000. Alokasi dana ini digunakan untuk PMT, ibu KEK, Gizi Buruk. Dana ini bersumber dari dana desa.  Dana ini belum cukup, hal ini pada bagian RDS (Rumah Desa Sehat) belum maksimal, di PMT,ibu KEK, stunting dan pembagian jamban.</t>
  </si>
  <si>
    <t>Apa saja sarana dan prasarana yang dibutuhkan untuk penuruna stunting? Dari mana ketersediaan prasarana tersebut diperoleh? Apakah selalu tersedia? Apa kendala terkait sarana? Bagaimana sinkronisasi data dari Kader Pembangunan Masyarakat yang berada di Bawah Depsos dengan data dari DinKes? Apakah ada data tunggal?</t>
  </si>
  <si>
    <t>Sarana dan prasarana yang diberikan dalam penangaan stunting yaitu jamban. Ketersediaan sarana prasarana diperoleh dari  nagari, kabupaten dan dinas kesehatan. Prasarana dan sarana ini slalu tersedia. Kendala terkait sarana dan prasarana terletak pada keterbatasan anggaran. Untuk sinkronisasi data dari KPM dan Dinas kesehatan slalu dilakukan karna di wali nagari tidak ada data tunggal mengenai stunting. Jadi utuk data stunting itu berdasarkan data dari puskesmas atau dari dinas kesehatan.</t>
  </si>
  <si>
    <t>Apakah ada SOP yang jelas tetang intervensi penurunan stuntinng? Apa saja peraturan yang menjadi pedoman? Apakah pedoman bisa dilakukan dengan baik? Apa ada kendala terkait SOP?</t>
  </si>
  <si>
    <t>Untuk SOP khusus dari wali nagari tentang intervensi penurunan stunting tidak ada. Peraturan yang menjadi pedoman yaitu PERBUP NO.34 tahun 2019 tentang konvergensi pencegahan dan penanggulangan stunting. Pedoman ini bisa dilakukan dengan baik. Untuk kendala dari pelaksanaan pedoman ini terletak pada ketidaksesuaian dengan kewenangan desa.</t>
  </si>
  <si>
    <t>Untuk SOP khusus dari wali nagari tentang itervensi penurunan stunting tidak ada. Peraturan yang menjadi pedoman yaitu PERBUP NO.34 tahun 2019 tentang konvergensi pencegahan dan penanggulangan stunting. Pedoman ini bisa dilakukan dengan baik. Untuk kendala dari pelaksanaan pedoman ini terletak pada ketidaksesuaian dengan kewenangan desa.</t>
  </si>
  <si>
    <t>Apa ada peralatan penunjang untuk penanggulangan stanting? Apa jenis alatnya?</t>
  </si>
  <si>
    <t>Peralatan penunjang untuk penanggulan stunting  tidak ada.</t>
  </si>
  <si>
    <t>Bagaimana proses perencanaan terkait intervensi penurunan stuntinng? Siapa yang terlibat? Kapan dan dimana perencanaan intetrvensi penurunan stunting dilaksanakan? Apa ada kendala terkait perencanaan tersebut? Apa inovasi yang dilakukan dalam mengatasi stunting? Apa bentuk kearifan lokal untuk penanggulangan stunting di nagari ini? Apakah dijadikan intervensi? Bagaimna pelaksanaannya? Apakah dilakukan 8 aksi konvergensi di tingkat Nagari?</t>
  </si>
  <si>
    <t xml:space="preserve">Dalam perencanaan intervensi penurunan stunting  yang terlibat di Nagari Kapa yaitu PKK, KPM, Bides, Nagari, BAMUS, Kasubag, BKB, dan Tokoh Masyarakat seperti ninik mamak. Perencanaan intervensi penuruan stunting di rencanakan ketika musrembang yang diadakan satu kali setahun. Tidak ada kendala terkait perencanaan karena untuk perencanaan intervensi penurunan stunting belum ada dilakukan. Pada musrembang hanya membahas mengenai  peningkatkan pemahaman dan kesadaran masyarakat tentang kondisi dan potensi  kesehatan masyarakat melalui tenanga kesehtan (bides), terutama yang berkaitan dengan masalah kesehatan untuk menemukan solusi-solusi pemecahan masalah yang dapat dilakukan masyarakat bersama degan tenaga kesehatan dan mengintegrasikannya dalam perencanaan desa.  </t>
  </si>
  <si>
    <t>Dari mana sumber anggaran untuk intervensi penurunan stunting?</t>
  </si>
  <si>
    <t>Sumber anggaran untuk intervensi penurunan stunting dari bersumber dari dana desa. Untuk jumlahnya sudah cukup. Proses pencairan sesuai dengan sasaran balita terpapar stunting. Tidak ada laporan dana. Tidak ada realisasi dana proyeksi lain.</t>
  </si>
  <si>
    <t>Untuk sumber anggaran untuk intervensi penurunan stunting dari dana desa, yang berjumlah Rp.125.638.000. Hal ini tidak tercukupi.</t>
  </si>
  <si>
    <t>Apakah program ini terintegrasi dengan program OPD lain? Apakah ada koordinasi antar OPD? Bagaimana alur koordinasinya?</t>
  </si>
  <si>
    <t>Kurangnya koordinasi antar OPD. Kurangnya terintegrasi dengan OPD lain. Alur koordinasi dilakukan dengan cara musyawarah nagari .</t>
  </si>
  <si>
    <t>Untuk koordinasi antar OPD ada dilakukan. Program yang dilakukan terintegrasi dengan OPD lainnya.</t>
  </si>
  <si>
    <t>Apakah ada dilakukan kegiatan monev program? Apa saja yang dimonev? Siapa saja yang melakukan? Apa kendala yang dihadapi?</t>
  </si>
  <si>
    <t>Yang melakukan monev program yaitu pihak nagari. Yang di monev adalah pelaksanaan program berupa pememberian PMT.</t>
  </si>
  <si>
    <t>Yang di monev yaitu pelaksanaan program berupa pememberian PMT pemulihan berupa sembako</t>
  </si>
  <si>
    <r>
      <t xml:space="preserve">Bagaimana pencapaian intervensi stunting? Pembinaan dalam peningkatan status gizi masyarakat? Pembinaan dalam peningkatan pengetahuan gizi masyarakat? Pembinaan pencegahan </t>
    </r>
    <r>
      <rPr>
        <i/>
        <sz val="12"/>
        <color theme="1"/>
        <rFont val="Cambria"/>
        <family val="1"/>
      </rPr>
      <t xml:space="preserve">stunting? </t>
    </r>
    <r>
      <rPr>
        <sz val="12"/>
        <color theme="1"/>
        <rFont val="Cambria"/>
        <family val="1"/>
      </rPr>
      <t>Pelaksanaan strategi promkes? Peningkatan surveilans gizi? Penguatan intervensi suplementasu gizi pada ibu hamil dan balita? Penyediaan makanan tambahan bagi ibu hamil KEK? Penyediaan makanan tambahan bagi balita kekurangan gizi? Suplementasi gizi mikro? Pembinaan dalam peningkatan persalinan di faskes? Pembinaan pelaksanaan STBM? Layanan pengendalian filariasis dan kecacingan?</t>
    </r>
  </si>
  <si>
    <t xml:space="preserve">Pencatatan pelaporan mengenai intervensi spesifik dan sensitif  terkait pencapaian intervensi stunting ada. Tetapi pencatatan laporan belum jelas. Dikareakan kader KPM belum memberikan hasil laporan secara rinci ke pihak nagari. </t>
  </si>
  <si>
    <t>Pencatatan pelaporan mengenai intervensi spesifik dan sensitif  terkait pencapaian intervensi stunting ada. Pencapaian intervensi stunting dengan cara melakukan penimbangan pada saat posyandu. Selain itu juga mengadakan penimbangan kunjungan rumah. Pencapaian intervensi dengan cara memberikan PMT pemulihan dari nagari berupa sembako. Pencapaian juga dilakukan dengan cara memberikan bantuan berupa jamban.</t>
  </si>
  <si>
    <t>Bagaimana tren kejadian stunting di wilayah kerja puskesmas…… atau nagari……? Apakah bisa tercapai sesuai amanat Perpres? Apa rekomendasi (jangka pendek &amp; panjang) untuk pencapaian target?</t>
  </si>
  <si>
    <t>Penurunan stunting sudah 12%  dari data SSGI 2021. Sudah tercapai amanat Perpres. Rekomendasi jangka pendek dan jangka panjang yaitu: Pemberdayaan masyarakat ditingkatkan lagi, Diharapkan Dinkes lebih produktif.</t>
  </si>
  <si>
    <t>Pertanyaan</t>
  </si>
  <si>
    <t>Kegiatan koordinasi, APBD untuk kegiatan pelaksanaan akselerasi sinergitas</t>
  </si>
  <si>
    <t>Karena cuma koordinasi cukup sih, tapi kalau untuk mengintervensi yang misalnya kami bilang kan pernah menselaraskan kegiatan antara Provinsi dengan Kabupaten Kota dan ini kan ada di anggrannya di masing-masing Dinas yang terkait</t>
  </si>
  <si>
    <t>Kalau secara spesifik kami menggunakan peralatan yang ada, kami mengkoordinasikan dengan anggaran yang terbatas susah juga paling kami bisa ya seperti tadi kan rapat-rapat, terus mengundang kabupaten kota dalam advokasi tapi tidak berpotensi besar, sejak covid rapat melalui zoom</t>
  </si>
  <si>
    <t>Biasa aja sih Buk, paling kalau memang harus kelapangan, dari Bekasi, ya kalau untuk persyaratan dari Dinas biar lebih aman kita buat dalam bentuk kuesioner juga, jadi kalau data yang kita ambil ini kan kita ambil verifikasinya ke Nagari, apakah memang sudah memenuhi syaratnya itu kan paling  jadi maksudnya nggak ini banget jadi kan biasa aja sih Buk misalkan surat, nanti ke pengadaan kalau memang di pengadaan kita kena diatas 200jt kan kita</t>
  </si>
  <si>
    <t>Juknis dari Dinas Pertanian</t>
  </si>
  <si>
    <t>Ada dari dinas pangan</t>
  </si>
  <si>
    <t>PUPR punya SPM yang jelas, SOP yang sudah tertera di website resmi, beserta juknis</t>
  </si>
  <si>
    <t>Apa saja peraturan yg menjadi pedoman?</t>
  </si>
  <si>
    <t>SOP dan Juklap, JUKNIS Gizi Buruk, pedoman pelayanan</t>
  </si>
  <si>
    <t xml:space="preserve">Juknis dari STRANAS, Perpres 72 tahun 2021, SK Tim Koordinasi, Permendagri 90 (terkait program), </t>
  </si>
  <si>
    <t>Peraturan Bupati mengenai pemanfaatan dana desa</t>
  </si>
  <si>
    <t>Pergub no 4 tahun 2021, Perda Mandiri Pangan, SK Gubernur</t>
  </si>
  <si>
    <t>UU no 23 tahun 2014</t>
  </si>
  <si>
    <t>Apakah pedoman bisa dilaksanakan dengan baik?</t>
  </si>
  <si>
    <t xml:space="preserve">Harusnya kan begitu. Karena sudah memiliki SOP. Kalau kita lihat dalam penjaringan data di pemantauan untuk merawat gizi buruk memang tidak semua puskesmas bisa. Jadi emang menjadi ribet juga. Karena memang petugasnya belum dilatih. </t>
  </si>
  <si>
    <t>Apa kendala terkit SOP?</t>
  </si>
  <si>
    <t xml:space="preserve">Untuk proses seseorang bisa mendapatkan PKH, itu awalnya diusulkan dulu datanya, baik oleh operator ataupun ekarang sudah bisa mengajukan diri sendiri secara online. Tapi proses tidak bisa cepat, harus menunggu. Melakukan verifikasi, dan itu nanti diajukan oleh kepala daerah masing-masing. Seperti walikota ke kementerian sosial. Yang bisa kita lakukan adalah sekarang mengusulkan yang baru dan meniadakan yang mampu. Jadi mengeluarkan orang bisa di delete datanya sekarang, karena kita gatau kondisi nya. Bahkan ada buatnya kaya kabupaten pesisir selatan itu mereka buat uji publik data dari TKS. Di pampang dipasang di kantor wali nagari kantor jorong. Ada yang komplen nggak. </t>
  </si>
  <si>
    <t>BAPPEDA  dan OPD yang terkait dengan stunting</t>
  </si>
  <si>
    <t>PMD Provinsi sebagi fasilitator dan PMD Kab/Kota sebagai Pelaksana</t>
  </si>
  <si>
    <t>Bagian Perencanan di Dinas Pertanian</t>
  </si>
  <si>
    <t xml:space="preserve">Dinas Kesehatan sebagai data holder, lingkup Dinas Pangan. </t>
  </si>
  <si>
    <t>BPS, BAPPEDA, PUPR, dan Dinas Kesehatan</t>
  </si>
  <si>
    <t xml:space="preserve">Bagian KPS dan PSM </t>
  </si>
  <si>
    <t>Kapan  dan dimana perencanan dilaksanakan?</t>
  </si>
  <si>
    <t>Di bulan mei (untuk dinkes) dan maret (di musrembang)</t>
  </si>
  <si>
    <t>Sebelum tahun ini berjalan kita sudah membuat proses, karenaBOK itu kan misalnya awal  tahun 2022 untuk tahun 2023 kita sudah memberikan</t>
  </si>
  <si>
    <t>Perencanaan biasanya dibuat dari permintaan yang dilihat dari tahun sebelumnya, sekitar akhir tahun.</t>
  </si>
  <si>
    <t>Apa kendala terkait perencanaan?</t>
  </si>
  <si>
    <t>Memang sebenarnya kita terkendala masalah data Buk, salah satunya lemahnya koordinasi di Pokja, kedua terkait rendahnya komitmen pemerintah kita tentang sanitasi, seperti yang kita lihat kan ada dari segi anggaran. Banyak ragam data yang ada, padahal harusnya bisa saling sinkron</t>
  </si>
  <si>
    <t xml:space="preserve">Ada anggaran tapi tidak berprinsip khusus untuk stunting sih sebenarnya, tidak berbunyinya untuk program stunting, tidak seperti itu </t>
  </si>
  <si>
    <t>APB Nagari/ Dana Desa</t>
  </si>
  <si>
    <t>APBD. Ada juga dari Jakarta itu sudah satu paket itu Buk kami sudah dikasih uang supervisi kami ke lapangan, dari Jakarta APBN, tinggal mengerjakan saja kita lagi. Biaya bibit sekian, biaya pupuk sekian, dll, kalau biaya kopi, minyak sudah ada</t>
  </si>
  <si>
    <t>APBN, APBD Bumi, Dana Desa/Nagari</t>
  </si>
  <si>
    <t>Ada dari DAK, APBD, Kementrian, namun lebih banyak di dana desa (karena direalisasikan di sektor tersebut a.k.a sektor paling kecil)</t>
  </si>
  <si>
    <t xml:space="preserve">Sumber bansos kita adalah APBN, ada PKH, BPNT, dulu ada BLT. </t>
  </si>
  <si>
    <t> Berapa jumlahnya?</t>
  </si>
  <si>
    <t>Untuk PMT bisa hampir 12 M</t>
  </si>
  <si>
    <t>Gambaran kasarnya biaya benih itu kan dianggarkan 11.000 nah kalikan saja 1.250 kali kalau untuk benih, kalau untuk MPK 1 kilo itu 11.000 harganya kali lah nah itu dari pihak ketiga untuk Petani, untungnya, kalau puhai tidak mahal kali</t>
  </si>
  <si>
    <t>Untuk KRPL = 50 juta, kalau kawasan mandiri pangan = 1,5 M</t>
  </si>
  <si>
    <t>PAMSIMAS 350 juta per jorong. SANIMAS 450 juta per lokasi.</t>
  </si>
  <si>
    <t>Kabupaten Kota mendapatkan kewenangan melalui PerBup, setelah itu mengalihkannya kepada penganggaran di nagari, kan dasar penyusunan Anggaran Pendapatan Belanja Nagari atau kita kenal dengan APB Nagari itu mereka baru bisa belanja baru bisa melakukan kegiatan kalau sudah ada anggarannya di APB dasarnya itu adalah PerBup jadi kalau PerBupnya sudah mengatur otomatis mereka sudah bisa memasukkan ke dalam APB, nah APB itu kan dasar bagi pemerintahan nagari untuk bisa melakukan kegiatan</t>
  </si>
  <si>
    <t>Bila ditanyakan apakah itu sudah mencukupi rasanya belum ya. Cuman saat ini kan kami mengambil membuat kegiatan sesuai dengan kewenangan provinsi</t>
  </si>
  <si>
    <t>Tergantung. Kadang tidak mencukupi. Masih butuh swadaya masyarakat jug mungkin berupa tenaga</t>
  </si>
  <si>
    <t>Soal ketercukupan ini relatif ya, diberikan kan nasional sepenuhnya. Kaya BPNT (Bantuan pangan non tunai) kalau dirupiahkan 200 ribu per bulan. KPM (Keluarga Penerima Manfaat) namanya, 500 ribu satu bulan. Rasa-rasanya kalau kita nyatakan cukup, kalau anaknya 5 ga tercover juga. Karena dia per keluarga. Beda dengan PKH. PKH itu setiap individu dihitung. Ibunya, ibu hamil situ punya anak bayi, balita, anak usia sekolah. Tapi bapaknya ga dikasih. Karena dia dilihat dari tingkat kebutuhan. Bapak kan tanggung jawab dia. Jadi ibu hamil, ibu menyusui, balita, bayi, anak sekolah dan remaja.</t>
  </si>
  <si>
    <t>Pemberian makanan tambahan ke target sasaran (by name by adress)</t>
  </si>
  <si>
    <t>Tidak sesui dengan lokus stunting, dengan alasan sampai sekarang PUPR belum memiliki data by name by adress KK stunting, padahal sudah diminta ke OPD terkait</t>
  </si>
  <si>
    <t>Ada yang diberikan langsung seperti sembako, ada juga yang diberikan ke kelompok tani seperti KRPL, untuk mandiri pangan juga diberikan ke perwakilan.</t>
  </si>
  <si>
    <t>Apakah ada koordinasi antar OPD untuk penanggulangan stunting?</t>
  </si>
  <si>
    <t>Ada. Ada BAPPEDA, ada PUPR, ada Dinas Pangan, PMD, Dinkes. Untuk tim panel ada dari perangkat daerah yang terlibat, ada praktisi akademis, ada LSM juga ikut</t>
  </si>
  <si>
    <t>Ada. Bersama Dinas Kesehatan dalam pembinan kader posyandu, atau menjadi narasumber. Dan juga BAPPEDA sebagai koordinator aksi konvergensi stunting</t>
  </si>
  <si>
    <t xml:space="preserve">Kalau untuk tingat provinsi ada BAPPEDA, Dinas Kesehaan, Dinas Pertanian, Peternakan, kadang Kehutanan, tapi kalau yang OPD kebawah memang Dinas Pangan tingkat 2, kemudian Dinas Kesehatannya, paling kesana buk. Kalau untuk PDRP, kita meminta dari Dinas Kesehatan kemudian dari BKKBN. </t>
  </si>
  <si>
    <t>Ada, yaitu pada kegiatan perencanaan program seperti PAMSIMAS, itu bekerjasama dengan BPS sebagai penyedia data rumah tangga, Dinas kesehatan sebgai penyedia tenaga uji kelayakan air. Atau pada program SANDES atu SANIMAS, melihat jamban sehat atau 7 indikator rumah sehat bekerjasama dengan Dinas Kesehatan</t>
  </si>
  <si>
    <t>Ada (untuk PKH)</t>
  </si>
  <si>
    <t>Tidak punya data stunting, sehingga program beras fortifikasi zink tersebut hanya diberikan kepada kabupaten yang ingin saja</t>
  </si>
  <si>
    <t>Yang jelas, fungsi koordinasi yang banyak kita laksanakan. Koordinasi nya dengan lintas sektor terkait. PKH itu terkait nya di pendidikan, kesehatan, fungsi koordinasi nya yang kita banyak terlibat</t>
  </si>
  <si>
    <t> Bagaimana alur koordinasinya?</t>
  </si>
  <si>
    <t>Jadi memang BAPPEDA sudah koordinasi dengan OPD untuk bisa mengakuratkan pendanaan untuk/rembuk stunting. Ada malam di MUSREMBANG kita kemaren naik komitmen bupati walikota untuk penurunan stunting.</t>
  </si>
  <si>
    <t>kalau di Provinsi jalurnya lebih ke koordinasi nah teman-teman di Kabupaten Kota lebih kepada aksinya, misalnya terkait dengan Pangan, teman-teman Kabupaten Kota punya Dinas Pangan juga kan, disana ada sebenarnya kegiatan yang sebenarnya tidak memunculkan kegiatan yang baru, tapi yang sudah ada kita konvergensikan dan itu kita tujukan untuk daerah stunting</t>
  </si>
  <si>
    <t>Kalau koordinasinya kalau kita di OPD terkait ini lancarlah, kalau Provinsi saya rasa lancar aja dibawah koordinasi BAPPEDA. Tidak ada kesulitan kita, diundang rapat kita ada hadir, jadi kalau ada perlu turun lapangan kita turun ada penilaian kita sama-sama gitu, kalau untuk Provinsi tidak ada kendala.</t>
  </si>
  <si>
    <t>Sudah ada tugas dan peran masing-masing sesuai SK GUBERNUR SUMBAR</t>
  </si>
  <si>
    <t>Apakah ada kendala terkait koordinasi?</t>
  </si>
  <si>
    <t>Antar OPD sepertinya tidak ada ya. Cuma mungkin nanti di lapangan. Misalnya pemanfaatan dana desa. Kalau di level provinsi koordinasi kita sudah jelas. Jadi setiap kegiatan kita terlibat di sana, kadang mereka juga terlibat di kita terkait rencana penanggulangan stunting. Tapi, ketika sampai di daerah kadang tidak semua nagari itu sudah teralokasikan untuk stunting. Bisa jadi sosialisasi dari DPMD nya belum maksimal.</t>
  </si>
  <si>
    <t>karena pusat punya gawe tapi kadang-kadang sudah sampai saja di Kabupaten Kota nah seperti saat sekarang lah Bapak Ibu minta kepada kami kan gimana koordinasinya, sementara disaat itu mereka langsung mengintervensi, jadi bunyinya langsung kayak seakan-akan Provinsi tidak ikut serta, tapi pusat itu sudah  main langsung saja kan, ya kurang berkoordinais juga dengan BAPPEDAnya, ya makanya saya bilang kan kelemahan kita ini sebenarnya kan karena kayak keroyokan seperti itu</t>
  </si>
  <si>
    <t>Tidak ada</t>
  </si>
  <si>
    <t>Berupa data yang tidak transparansi antar sesama OPD</t>
  </si>
  <si>
    <t xml:space="preserve">Di lapangan itu belum ada semacam mekanisme yang dibuat dan dikembangkan agar teman teman pendamping dengan petugas KIA Puskesmas itu connect terus. Jadi sebenarnya, tidak sekedar dia datang atau tidak tapi ada hal lain yang di dapatkan. PPK nya jalan sendiri, program kesehatan nya jalan juga sendiri terus. Jadi harusnya terkoneksi di lapangan itu jelas. Ketika dia adalah penerima bantuan PKH, harusnya ada intervensi khusus juga oleh teman di puskesmas dari KIA nya agar kedepannya lebih baik. </t>
  </si>
  <si>
    <t>Bagaimana pelaksanaan:</t>
  </si>
  <si>
    <t>PMD Provinsi sebagi fasilitator, tidak punya program spesifik untuk stunting</t>
  </si>
  <si>
    <t>PAMSIMAS sudah hampir menjangkau seluruh rumah/ KK yang ada di Sumatera barat. Hanya saja butuh peningkatan kualitas lagi.</t>
  </si>
  <si>
    <t>Koordinasi Penganggaran kegiatan penurunan stunting</t>
  </si>
  <si>
    <t xml:space="preserve"> BAPPEDA sudah koordinasi dengan OPD untuk bisa mengakuratkan pendanaan untuk/rembuk stunting. Ada malam di MUSREMBANG kita kemaren naik komitmen bupati walikota untuk penurunan stunting.</t>
  </si>
  <si>
    <t>KRPL : Diberikan pembinaan, pendampingan terus ada pemberi bantuan, memberi bantuan itu, sudah diberikan bantuan itu misalnya ada ayam, itik, hidroponik sama aeroponik, terus pembinaan, pendampingan, pembekalan ke kelompoknya gitu. Kalau yang terlibat ya KWT ya, KWT (Kelompok Wanita Tani) Kabupaten-Kota, kita arahnya lebih ke rumah tangga ya, kelompok tani ya. Jadi sasarannya kelompok wanita tani</t>
  </si>
  <si>
    <t>SANDES : Meggunakan dana Pusat dan Dana desa yang dikelola dengan regulasi yang ada di nagari</t>
  </si>
  <si>
    <t>PKH : PKH untuk kategori ibu hamil dan nifas itu 3 juta/tahun. Per triwulan diturunkan. 0-6 tahun 3 juta juga. SD 900 ribu. SMP 1.5 juta. Dll. Cacat disabilitas berat 2.4 juta. Hanya bisa tidur, butuh bantuan orang lain untuk memenuhi kebutuhan dasarnyaInti PKH itu adalah memutus rantai kemiskinan, misalnya sekarang bapaknya miskin, anaknya jangan, kan itu sebenarnya. Kemudian jadinya polanya BTB (Bantuan Tunai Bersyarat), kalau ndak datang posyandu ndak dapat uang. Anak usia sekolah ndak sekolah, ndak dapat dia uang bantuan. Merubah pola kebiasaan itu, itu PKH. PKH itu kan dia memang sudah ada kuotanya, gitu. Tergantung dari kemampuan anggaran pusat. Sehingga mungkin tidak bisa menjangkau keseluruhan. Jadi seharusnya kan kita ini kan semua menyangkut persyaratan PKH itu harusnya masuk semua dalam program PKH. Jadi selama ini masih berkutat dalam permasalahan data. Jadi sekarang sudah mulai mengarahkan adanya verifikasi termasuk sekarang adanya bisa daftar sendiri, mengusulkan sendiri, melalui aplikasi. Itupun sebenarnya tidak memecahkan masalah dengan cepat. Karena bisa saja kita daftar sekarang, hasilnya belum jelas. Bisa keluar tahun depan aja syukur gitu. Jadi begini bu wati, bahwa teman-teman di pusat kan ada bumil resti (resiko tinggi). nah ini kita gatau, didalam PKH penerima PKH ini kriterianya pusat yang menetapkan kan. Siapa orangnya by name by adress itu pusat yang menentukan kan. Sementara yang tau bumil resti itu yang punya akses kepada stunting, orang pusat kan gatau. Jadi sinergi data itu. Jadi kalau pak Ronal ini dia ada data2 TKS itu, siapa aja ada, kita punya 2,7 juta. Data terpadu asosiasi sumatera barat. 50 %. targetnya 60 % ya pak Ronal ya. Jadi, setelah itu kita rapikan mana yang betul-betul layak sebagai penerima bantuan mana yang tidak nanti semua akan hilang. Begitu kan? Sampai 2024. itu tadi kata pak Is, kan sudah ada data dari pusat. Kemudian kalau kita punya bumil resti yang berkaitan dengan stunting itu kan ga ada item itu di sana. Teman-teman di aplikator pun juga gabakal tau mana resti dan tidak resti.</t>
  </si>
  <si>
    <t>Penguatan koordinasi perencanan percepatan penurunan stunting</t>
  </si>
  <si>
    <t xml:space="preserve">Bantuan sosial pangan : Kalau untuk keluarga ada namanya BPNT (bantuan pangan non tunai). Sembako itu yang jika diuangkan 200 ribu. Bantuan non tunai itu nanti belanjanya di e-warung. Diambil nanti bahannya. Kalau PKH itu bisa ambilnya tunai. Di gesek e-warung juga bisa. Tapi kalau yang sembako, itu melalui e-warung. Ambil beras, telur, lauk pauk, sayur, susu. Gaboleh yang lain. </t>
  </si>
  <si>
    <t>Advokasi penerapan kebijakan percepatan penurunan stunting</t>
  </si>
  <si>
    <t>Yang melakukan Monitoring Evaluasi</t>
  </si>
  <si>
    <t>Dinas Pertanian</t>
  </si>
  <si>
    <t>Dinas Pangan</t>
  </si>
  <si>
    <t>Dinas Bina Marga Cipta Karya dan Tata Ruang itu adalah sebagai DPMU</t>
  </si>
  <si>
    <t>Apa yang dimonitoring?</t>
  </si>
  <si>
    <t xml:space="preserve">Kecendrungan itu sebenarnya terkait pencapaian indikator. Trus yang kedua kalau dia rendah kita akan tingkatkan, kendalanya dimana. Apa yang sudah mereka siapkan. Trus nanti kita menggali apa upaya yang bisa dilakukan untuk meningkatkan. </t>
  </si>
  <si>
    <t>Kegiatan PAMSIMAS, SANIMAS, SANDES, Anggaran, apakah tepat sasaran sesuai dengan perencanaan awal. Bisa dilihat juga melalui aplikasi yaitu SIKAMAR</t>
  </si>
  <si>
    <t xml:space="preserve">Kalau sebelumnya data tu kan banyak ndak sesuai, ada yang mampu tapi menerima bantuan, ada yang tidak mampu malah tidak menerima bantuan, nah orang mampu yang menerima bantuan akan di verifikasi. Ada juga yang pindah rumah. Mampu, meninggal, dan meninggalkan tempat. Itu kriteria verifikasinya buk. </t>
  </si>
  <si>
    <t>Apa kendala terkait monitoring?</t>
  </si>
  <si>
    <t>Kendala di monev nanti kalau misalnya ada yang belum ditanam segera pak ditanam, nah ini kan kita minta laporannya, sudah berapa yang ditanam? Dan disuruh foto, mana yang sudah ditanam, mana yang sudah panen nah gitu saja Buk kalau untuk monev. Kadang-kadang tanahnya masih berisi kami pun mencari media tanam gitu, masih menunggu</t>
  </si>
  <si>
    <t>Terkendala jaringan ketika akses SIKAMAR, apalagi ketika penginputan laporan berupa data di lapangan</t>
  </si>
  <si>
    <t>Tidak adanya pelaporan data penerima yang telah meninggal (ini merupakn data vital), penerima pindah tdak melapor, permasalahan data kependudukan. selain itu sinergitas dengan KIA kurng sehingga tidak bisa monitoring ketercapaian program apakah tepat sasaran ke ibu resiko tinggi atau tidak.</t>
  </si>
  <si>
    <t>Bagaimana pelaksanaan program :</t>
  </si>
  <si>
    <t xml:space="preserve">Stunting angkanya sesuai dengan hasil SSGI. Dari 30 an turun menjadi 23,3%. </t>
  </si>
  <si>
    <t>Dana Desa :Untuk kader KPM</t>
  </si>
  <si>
    <t>Beras fortifikasi zink : Wilayah yang mendapatkan tanaman biofortifikasi yaitu Pasaman Barat, Pasaman, Pesisir Selatan dan tahun lalu (2021) ada Dharmasraya.</t>
  </si>
  <si>
    <t>KRPL :  berupa ternak sudah menghasilkan (ayam dan itik yang diberikan sebagai bantuan sudah bertelur), Sayuran dan tanaman sudah bisa dipanen dan dipetik</t>
  </si>
  <si>
    <t xml:space="preserve">PKH : Berdasarkan evaluasi mungkin sekitar 82 % di 2021 capaiannya. Lebih kurang 60% sudah tersentuh. Target pemerintah tahun 2024 itu 100%. </t>
  </si>
  <si>
    <t xml:space="preserve">Sebenarnya untuk informasi peningkatan pengetahuan itu kalau yang kita lakukan perkiraan kita itu harusnya bisa mencapai 80%. karena kalau kelas ibu hamil itu kan sudah rutin ya. Tapi kepatuhan ini memang membuat kita itu. Makanya jadi turun. </t>
  </si>
  <si>
    <t>PAMSIMAS : 2.200 desa yang kita intervensi, kita bangun, itu lebih kurang memang ada aa ibaratnya peninjau, itu di posisi merah lebih kurang ada 3%, dan di posisi kuning ada lebih kurang 5%, artinya daerah itu memang tidak berfungsi sama sekali, kuning masih tengah-tengah, artinya berjalan tapi tidak optimal</t>
  </si>
  <si>
    <t>Untuk persentasi mungkin ga ada pak. Tapi untuk kegiatan seperti pendampingan ibu hamil. Jadi kita memang memulai pendampingan pada ibu hamil KEK. Jadi kita lihat ketika ibu itu dikatakan dia KEK, terus diberikan PMT, kita kawal. Evaluasi nya seperti apa. Kemudian kedua, pemberian tablet tambah darah</t>
  </si>
  <si>
    <t>Media ini ada yang melalui seperti Instagram, di televisi, radio, sudah lengkap. Dan itu kami melibatkan tokoh seperti Ibu Gubernur, setelah Ibu Gubernur kita dengan Wagub, pemberian tablet tambah darah itu langsung ke SMA (melibatkan tokoh)</t>
  </si>
  <si>
    <t>Ini sebenarnya bias ya. Kami tidak bisa. Karena dia begitu ada lonceng kalau kita memakai sigizi terpadu. Kan nanti ibaratnya lonceng. Jadi nanti ketika lonceng itu berbunyi, tentu ada intervensi. Artinya surveilans nya berjalan dengan baik. Hanya saja follow up kita belum berjalan dengan maksimal. Kalau surveilans nya sudah. Setidaknya surveilans nya sudah jalan. Jadi kalau peningkatan surveilans nya sudah. Cuman follow up nya itu adalah ketika ditemukan dan mereka maksimal atau tidak itu aja dulu. Kalau surveilans dari teman-teman itu sudah.</t>
  </si>
  <si>
    <t xml:space="preserve">Kalau pemberian TTD dan Vitamin A itu kan sebenranya prgram rutin. Kalau itu sudah pak, bisa dipastikan seluruh ibu hamil kita sudah mendapatkan tablet Fe. Kalau distribusi baiklah. Itu yang saya bilang. Tapi kan tidak menjamin kan mereka mengkonsumsi, atau barangkali sudah dikonsumsi tapi tidak berdampak pula karena ada penyakit lainnya. Termasuk juga dengan Vitamin A. tablet tambah darah kita itu tidak pernah putus ya. InsyaALLAH lah sampai saat ini. Distribusi sih udah oke. Ketersediaan bumper stok kita juga masih ada. </t>
  </si>
  <si>
    <t xml:space="preserve">Kalau untuk PMT ibu hamil ini kita sudah sesuai dengan sasaran pak. Dan alhamdulillah realisasi kita sesuai dengan sasaran. Dari tahun 2018 itu berkala pak, disesuaikan dengan lokus. Tahun ini kita alokasikan untuk seluruh kabupaten. Begitu juga dengan balita kurang gizi. Proses nya sama. </t>
  </si>
  <si>
    <t>Kalau untuk persalinan di fasilitas kesehatan ini memang saat ini kita menyesuaikan dengan PMK terbaru. Bahwa seluruh persalinan itu kan seharusnya dilakukan di fasilitas kesehatan. Saat ini teman-teman itu memang berupaya ni melakukan persalinan itu di puskesmas. Mereka sudah menyampaikan PMK nya. Kemaren waktu kalau dulu kan kalau yang dihitung kan nakes nya, bukan faskes nya. Tapi kan beberapa tahun ke belakang itu yang di hitung adalah yankes/faskes nya bukan nakes nya. Kenaikan nya cukup baikah, setelah dilakukan pembinaan, sudah banyak teman-teman kita yang menggiring persalinan ke fasyankes, kecuali daerah sulit ya. Agar didorong ke tempat aman</t>
  </si>
  <si>
    <t>Kalau dari 2018-2021 kemaren terjadi penurunan.</t>
  </si>
  <si>
    <t>Apakah bisa tercapai sesuai amanat Perpres?</t>
  </si>
  <si>
    <t>Apa rekomendasi jangka pendek dan jangka Panjang untuk pencapaian target?</t>
  </si>
  <si>
    <t xml:space="preserve">Percepatan Gizi, ya. Kalau di tahun sebelumnya memang kan terkesannya kerja ini sepenuhnya hanya kita-kita aja. Tim saat ini tim ini, mungkin kepala daerah bisa membuat komitmen. Sehingga dalam jangka pendek kita berharap kegiatan baik di masing-masing OPD ini bisa di realisasikan. Sehingga bisa saling bersinergi. </t>
  </si>
  <si>
    <t>Nagari 2</t>
  </si>
  <si>
    <t xml:space="preserve"> Nagari 1</t>
  </si>
  <si>
    <t>Dari mana sumber anggaran untuk intervensi penurunan stunting? Penggunaan Dana</t>
  </si>
  <si>
    <t>Tidak ada diberikan. Nagari punya tikar ukur yang dibeli dengan dana desa pada 2020. Di beli lupa juga berapa buah dibeli karna kita sudah pindah pindah</t>
  </si>
  <si>
    <t>Perencanaan yang jelas sosialissi saja pada 2021. Jadi ada sosialisasi dari pendamping setelah itu sosialisasi kepada kader lalu renbug tadi. (Pesertanya) kader-kader jorong dan kader posyandu</t>
  </si>
  <si>
    <t>(bersama) kader KB sekarang Bu, mereka biasanya dalam satu program posyandu mereka kerjasama jadi saling turun semuanya, cuma mereka kan membutuhkan data beda-beda. KPM kan di posyandu usianya kan bisa mulai dari nol sampai 5 tahun, kalau ibu hamil biasanya 0 -2 tahun. (Kerja sama dengan OPD lain) rermbuk stuntingnya dua kali setahun, cuma yang rapat RDS tadi 4 kali setahun atau sekali 3 bulan</t>
  </si>
  <si>
    <t>Pelaksanaan stunting sesuai SOP dana desa</t>
  </si>
  <si>
    <t>Ngak ada bu, SOP untuk penurunan stunting ini ngak ada di nagari</t>
  </si>
  <si>
    <t>Nagari 3</t>
  </si>
  <si>
    <t>Nagari 4</t>
  </si>
  <si>
    <t>Puskesmas 1</t>
  </si>
  <si>
    <t>Pengukuran menggunakan microtoise, untuk sweeping menggunakan meteran saja. Alatnya itu masih Kurang keterbatasan alat Bu cuman di Posyandu aja misalnya kaya bidan, misalnya timbangan bayi itu pas Posyandu Ini dibawa dari rumahnya nanti ke Posyandu dibawa dari rumahnya jadi kalau kadar mau swiping kayak gimana dia mau makai untuk di rumahnya gimana</t>
  </si>
  <si>
    <t xml:space="preserve">Dikatakan spesifik nggak juga ya karena kita kan misalnya hari ini membahas stunting itu kan dikatakan spesifik nggak nggak Bu tapi waktu baru-baru adanya stunting itu tahun 2019 Tahun berapa tuh baru-baru stunting itu emang ada Bu fokus kita pertemuan di sini kita pertemuan di sini dengan lintas sektornya dipanggil walinya ini ini Pak walinya pun sibuk minta minta data tapi setelah lambat-laun stunting Ini nggak ini juga Bu udah biasa aja, dulu kan waktu mendengar stunting ini kan stres, stunting stunting sampai takut akan sampai ada bidan desa ingin melenyapkan stunting tambah ajalah tinggi badannya gitu katanya sampai saking takutnya BKKBN turun orang dari provinsi turun udah stres dia menghadapi orang ini kan stunding-stunding </t>
  </si>
  <si>
    <t xml:space="preserve">Umumnya dari nagari, puskesmas tidak dapat menggarkan dana stunting, untuk PTM dari dinas provinsi puskesmas hanya menerima. </t>
  </si>
  <si>
    <t>e-PPBGM</t>
  </si>
  <si>
    <t>Puskesmas 2</t>
  </si>
  <si>
    <t>Memang kita mulai dari 1000 HPK itulah. Bagaimana seorang ibu hamil itu tidak melahirkan anak yang BBLR. Sehingganya angka stunting itu tidak terjadi lagi. Memang itu salah satu kiat kita. Sehingga untuk kelas ibu hamil itu kita sangat fokus. Kalau untuk penanganan di kesehatan lingkungan itu kita banyak dibantu oleh dana nagari pak. Untuk pembuatan jamban sehat, dan sumber air bersih sudah PAMSIMAS sekarang kan. Kemudian akhir-akhir ini kita bikinkan kolektif lagi. Kita dibantu oleh Kemenkes unutk pembuatan jamban sehat karena kita di awal-awal ga sampai kita 50% itu. Sekarang udah hampir 100%, kita kolektif lagi. Misalkan kita ke suatu kampung, satu kampung itu kita ODF kan. PAMSIMAS masuk, jamban sehat pun dibikinkan. Kalau di pos gizi, ini kan ibaratnya PMT pemulihan. Mana yang gizi kurang, stunting, kita kasih makanan bergizi, kita timbang. Itu selama 2 minggu. Tiap hari pola makannya, kita kunjungan ke pos gizi itu. Kita kasih penyuluhan pola makannya. Kadernya kan kita dilatih nanti tu. Diberdayakan si ibunya. Nanti anaknyamakan disana, ibunya masak disana sama-sama. Jadi diharapkan setelah itu si ibu bisa mengutip itu unutk dilakukan di rumahnya. Bagus hasilnya, cuma PMT itu dengan dana nagari. Bila telur rebus, pokoknya kalau posyandu nya sasaran nya cuma diatas 50, cuma 100 ribu yang dikasih. Paling 1 makanan itu harga 1000 an lah. Nanti kadernya yang masak nanti di luarnya tahu, kadang dimasukkan telur puyuh. Itu PMT penyuluhan. Dikasih seluruh balita. Untuk pos gizi, itu kan balita yang stunting. Kalau PMT penyuluhan dikasih semuanya. Pokoknya yang datang dikasih. Kalau ibu hamil, ibunya yang dikasih</t>
  </si>
  <si>
    <t>Itu kalau yang di kampung itu dana dari Kemenkes, ada kita dibantu anggaran Kemenkes 200 juta kalau ndak salah tahun awal lokus kita itu sangat perhatian sekali kan. Kita dapat 200 juta di wilayah pak. Kita ODF satu kampung. Kalau di satu kampung lagi gak ada kesepakatan di rapat. Mereka berbagi. Dibagi lah per jorong ntah berapa KK per jorong. Jadi rapat tahun berikutnya ibu jadikan kampung dengan ODF ini percontohan. Jadi kita kolektif kita ODF satu kampung. (Permasalahan) Yang termasuk kurang kita di gizi yang agak kurang. Ibuk udah berapa kali minta usul dengan dana nagari untuk bikin pojok gizi, baru nagari 1 kali bekerja sama untuk jorong. Pojok stunting itu balita ini yang kita kasih makanan, kita kasih makanan balita itu. Eh, Pos Gizi. Itu sebenarnya sangat berarti kan? Nampak perubahan nya, Setelah itu kita ndak dapat dana lagi. (Dana PMT) Kalau balitanya diatas 50 orang itu 100k anggaran dari naagri per bulan. Kalau pola asuh keluarga kita sudah aktif 1 posyandu terintegrasi PAUD dan BKB. Sudah ada PAUD nya. Kader BKBnya. Sekarang kader kita itu juga juara 1 tu di tingkat kabupaten. Akhir bulan ini ke provinsi. Posyandu terintegrasi</t>
  </si>
  <si>
    <t>Seringnya kita yang dipinjm itu yang blok untuk ngukur tinggi. Itu sering dari kita membawa ke posyandu. Kita menerima itu dari dinkes (alat). Yang dibelikan oleh nagari itu banyak yang tidak standar pak. Itu dibeli dengan dana nagari. Timbangan kadang baru, tapi udah nggak akurat lagi. Kita minta long blok yang terstandar, tetapi mereka belikan ada yang tikar stunting, tikar stunting kan gabisa digunakan.</t>
  </si>
  <si>
    <t>Nagari 1</t>
  </si>
  <si>
    <t xml:space="preserve">Pemanfaatan dana desa : kita masih sifatnya advokasi kemudian fasilitasi dengan pergub yang ada, sepanjang ini dari seluruh nagari yang ada di Sumatera Barat umumnya mereka sudah mengalokasikan anggaran untuk stunting tapi persentasenya yang berbeda-beda. Kenapa mereka wajib menganggarkan untuk stunting? Karena memang pencairan dana desa itu dikaitkan dengan pelaporan stunting, jadi kalau mereka tidak menganggarkan kegiatan tentang stunting mereka tidak bisa melaporkan stunting, namanya laporan konvergensi ke pusat pusat itu Kemendes mereka tidak bisa meraih dana desa untuk tahun berikutnya jadi otomatis pemerintahan desa sudah menganggarkan untuk stunting gitu </t>
  </si>
  <si>
    <t>Untuk tim kita tidak ada membuat tim tapi secara keseluruhan stakeholder yang ikut di dalam itu pastilah kader Posyandu kader KPM bidan desa jadikan itu orang-orang yang terjun langsung. Tenaga cukup tapi Kalau pelatihan tentang stunting kami belum mengikuti bu tapi kalau sosialiasi sudah</t>
  </si>
  <si>
    <t>Melakukan aksi 4 dan 5 sesuai instruksi pusat. Itupun hanya turun bersama dengan Dinas Kesehatan, Bappeda, dll</t>
  </si>
  <si>
    <t>Juknis terkait Penyaluran Bantun Sosial Non Tunai oleh Kemensos. Keberhasilan gubernur itu dilihat dari pencapaian dalam prevalansi stunting</t>
  </si>
  <si>
    <t>Secara spesifik kami menggunakan peralatan yang ada</t>
  </si>
  <si>
    <t>Kesiapan dari SDM dan tenaga yang belum terlatih dalam melaksanakan SOP tersebut</t>
  </si>
  <si>
    <t>APBN/ Dana desa, BOK, APBN, APBD, DAK fisik non fisik</t>
  </si>
  <si>
    <t>KIA saja atau bersama dengan lintas sektor terkait</t>
  </si>
  <si>
    <t>Kalau target provinsi sama dengan nasional pak. Artinya nggak sesuai. Kita terjadi penurunan tapi penurunan tersebut tidak sesuai dengan target pemerintah. Kalau melihat tren nya pak sebenarnya Sumbar itu sudah bagus penurunan nya tapi ya salah satu kabupaten ada yang gap nya terlalu tinggi. Masa iya 40%. Jadi satu kabupaten ini yang membuat persentase yang lain juga tinggi. melihat penurunan berapa persen, melihat anggaran, kayanya punya peluang. Tren nya itu sudah ada. Sudah terlihat. Pandemi juga sudah clear. Karena kemaren kan juga komitmen kepala daerahnya. Mau menganggarkan nya. Udah mulai kelihatan ya.</t>
  </si>
  <si>
    <t>Salah satu indikator kita dalah memberikan taburia. Dulu rencananya semua kabupaten lokus. Tapi karena defokusing dana dari pusat hanya kota Padang yang menerima program ini pak. Tapi tahun ini rencana mau ditambah Pasaman Barat.</t>
  </si>
  <si>
    <t xml:space="preserve">Untuk dana dari program ini  ( sanitasi air minum yang layak) bersumber dari dana DAK   yang sudah terhubung dengan program stunting. Untuk  pengelolaan dana DAK ini dilakukan pengawasan melalui inspektorat yang bertugas dalam pengecekan ulang laporan realisasi dana. Untuk alokasi dana tahun 2021 sebesar Rp. 11.390.451.000 dan pada tahun 2022 sebesar  Rp. 10.493.258.000 (sesuai dokumen). PU hanya menyediakan dana saja, dan untuk pendestribusian penanggulangan di level rumah tangga itu melalui PDAM. Untuk tahun 2022 alokasi dana itu diberikan pada 5 nagari </t>
  </si>
  <si>
    <t xml:space="preserve">Ada. OPD terkait yaitu Dinas Kesehatan, Dinas Sosial, Dinas Ketahanan  Pangan, Dinas Pemberdayaan masyarakat Nagari, Dinas Pengendalian Penduduk, Keluarga Berencana, Pemberdayaan Perempuan,  dan Perlindungan Anak (DPPKBP3A).
Alur koordinasinya yaitu dengan memberi surat dengan perihal  pemanfaatan produksi beras bioforifikasi kelompok tani untuk kegiatan stunting  dan memohon dukungan dan kerjasama dari Dinas terkait pada program pementasan stunting di Kabupaten untuk dapat memanfaatkan hasil panen padi Inpari IR Nutri Zinc pada kelompok tani.
</t>
  </si>
  <si>
    <t xml:space="preserve">Untuk pencapaian intervensi sekitar 70 % atau 81.200 kepala keluarga telah mendapat bantuan langsung tunai karena terdampak Corona. </t>
  </si>
  <si>
    <t>Data stunting tidak ada tersedia di dinas pertanian (Dinas Tanaman Pangan Hortikultura dan Pertenakan)</t>
  </si>
  <si>
    <t>Data Stunting :
Tahun 2018 Kabupaten ini ditetapkan sebagai lokus percepatan penurunan stunting dengan angka stunting Riskesdas 2013 adalah sebesar 51,5 %
Riskesdas Tahun 2018 angka stunting adalah Sangat Pendek 10,75% dan Pendek 24,35% (jika ditotal menjadi 35,10%)
Tahun 2019 berdasarkan hasil SSGBI angka stunting menjadi 31,66 %
Tahun 2021 berdasarkan hasil SSGI angka stunting menjadi 24,0 %
Penurunan stunting sekitar 3% – 5 % setahun, saat ini secara SSGI Angka Stunting 24%, maka dalam 3 tahun kedepan menjelang 2024 jika masih konsisten penurunan 3 -3,5% saja setahun maka target 14% di 2024 akan tercapai. Rekomendasi jangka pendek : pemanfaatan aplikasi ePPGBM lebih ditingkatkan, dengan intervensi masalah status gizi dapat dilakukan lebih cepat. Jika surveilans gizi dapat menghasilkan data setiap bulan maka intervensi dapat dilakukan lebih cepat.
Rekomendasi jangka panjang : setiap nagari mempunyai tenaga gizi nagari, sehingga aplikasi ePPGBM bisa lebih dimanfaatkan untuk memantau dan monitoring status gizi balita.</t>
  </si>
  <si>
    <t>Program yang dilakukan oleh dinas pertanian di Kabupaten yaitu: IPDMI (Integrated Participatory Development and Management of Irrigation Program), kegiatan yang dilakukan dinas pertanian Pasbar  berupa layanan penyuluh pertanian dengan menyampaikan adanya program Budidaya Padi Kaya Gizi (Bioforifikasi). 
Pengembangan SDM untuk penyuluh  yang sudah ada terdiri dari perekrutan, dukungan bagi PPL (Penyuluh Pertanian Lapangan) sedangkan pengembangan sumber daya manusia kepada petani dilakukan dengan melakukan program sekolah lapang kepada kelompok tani dengan tujuan untuk dapat meningkatkan produktivitas pertanian padi. 
Tenaga dalam menjalankan program tersebut sudah cukup.</t>
  </si>
  <si>
    <t xml:space="preserve">Program yang dilakukan oleh dinas Pekerjaan Umum Kabupaten yang mengarah pada penurunan stunting yaitu terletak pada bidang cipta karya (penyelenggaraan sistem penyediaan air minum).
Yang terlibat pada program ini yaitu kepala dinas, sekretariat dan bidang seksi sarana air minum dan penyehatan lingkugan. Untuk tenaganya cukup. Tidak ada kendala yang dihadapi.
</t>
  </si>
  <si>
    <t>Program yang dilakukan oleh dinas perkim yaitu: pengadaan sanitasi seperti pengelolaan dan pengembangan sistim air limbah dengan pembangunan tangki septik dalam bentuk individual. Yang terlibat dalam program ini yaitu: tenaga fasilitator lapangan bidang teknis dan bidang sosial, dan BPKD untuk pengurusan dana. Untuk tenaganya cukup. Tidak ada kendala yang dihadapi.</t>
  </si>
  <si>
    <t>Tidak ada pedoman tersendiri dari dinas sosial. Untuk semua peran dan tugas masing-masing anggota diatur melalui Peraturan Bupati mengenai Tim Koordinasi Stunting.</t>
  </si>
  <si>
    <t>Tidak ada peraturan khusus yang menadi pedoman di perkim.. Masih memakai SK dari BAPPEDA. Dan peraturan yang menjadi pedomanlainnya merujuk ke juknis DAK sanitasi.</t>
  </si>
  <si>
    <t>Peraturan yang menjadi pedoman tentang penurunan stunting di DPMN yaitu sesuai dengan Perbup 34 tahun 2019 tentang konvergensi pencegahan dan penanggulangan stunting di Nagari. Pedoman bisa dilakukan dengan baik.</t>
  </si>
  <si>
    <t>1.Peraturan Bupati No. 33 Tahun 2019 tentang Aksi Konvergensi Program/Kegiatan Percepatan Pencegahan Stunting  Tahun 2019 – 2021
2.Peraturan Bupati No. 34  Tahun 2021 tentang Konvergensi Pencegahan dan Penanggulangan Stunting di Nagari
3.Peraturan Bupati Nomor 45 Tahun 2021 tentang Strategi Komunikasi Perubahan Perilaku dalam Percepatan Pencegahan Stunting 
4.Peraturan Bupati Nomor 131 Tahun 2022 tentang Pembentukan Tim Percepatan Penanganan Stunting Tahun 2022 – 2026
SOP yang dilakukan dalam pelayanan di Puskesmas sudah ada
SOP Sudah dilaksanakan dengan baik untuk menghindari kesalahan pelaksanaan kegiatan pelayanan.
Kendala  : tidak ada kendala yang berarti</t>
  </si>
  <si>
    <t>Proses perencanaan terkait penurunan stunting di dinas perkim yaitu membangun infrastruktur berupa tangki septik individual atau tangki septik komunal yang bisa digunakan oleh 5-10 kepala keluarga maupun kombinasi dari keduanya. Pembangunan ini diprioritaskan di daerah yang lokus stunting pada tahun 2021 yang mengutamakan ibu hamil, ibu menyusui dan keluarga yang memiliki balita. Daerah yang menjadi priritas 8 nagari. Yang terlibat dalam perancaan ini yaitu Kepala seksi sarana prasarana dan utilitas umum, Kepala seksi pencegahan penanganan perumahan dan permukiman kumuh, Kepala seksi perumahan dan permukiman, kepala bidang tata perumahan dan permukiman, pihak nagari dan penerima bantuan.</t>
  </si>
  <si>
    <t xml:space="preserve">Perencanaan program untuk kegiatan dilakukan untuk pendampingan dan koordinasi kepada nagari, DPMN hanya memberikan arahan ke Nagari contohnya Pengadaan jamban. Selain itu sesuai rencana aksi nasional perceparan penurunan stunting, Kabupaten saat ini sudah mulai melaksanakan pendampingan keluarga beresiko stunting, calon pengantin usia subur dan lainnya serta adanya kolaborasi dari seluruh stakeholder baik dari bidan, kader Tim Penggerak PKK, kader keluarga berencana.
Untuk saat ini di tahun 2022 mesih merencanakan pembuatan aplikasi untuk mendapatkan data stunting saat ini aplikasi  yang akan dirancang yaitu bingkai dan informasi desa dan di satu nagari
</t>
  </si>
  <si>
    <t>Untuk pencapaian kegiatan budidaya padi kaya gizi (biofortifikasi) di kabupaten yaitu terdapat 3 Nagai yang mendapatkan bantuan padi kaya gizi. Dari 3 Nagari tersebut terdapat 10 kelompok tani. Dari 3 Nagari terdapat 5.000 Kg Benih disebarkan. Realisasi Tanam sudah 100% (dokumen tahun 2021)</t>
  </si>
  <si>
    <t xml:space="preserve">Sasaran kegiatan ini adalah pengadaan bantuan sarana produksi pertanian dalam budidaya pertanian Padi Biofortifikasi berupa pengadaan benih, pupuk NPK, dan bio pestisida. Disini ada 3 Nagari yang mendapatkan pengadaa bantuan 
Pada nagari 1 ada 2 kelompok tani, untuk nagari 2 ada 3 kelompok tani dan untuk Nagari 3 ada 5 kelompok tani
Pengadaan slalu tersedia. 
</t>
  </si>
  <si>
    <t>APBD, DAK Non Fisik dan BOK puskesmas dan Dana Nagari. Proses pencairan dana melalui keuangan dinas kesehatan. Proses pencairan dana dinas kesehatan sesuai dengan aturan daerah yang berlaku. Kecukupan dana relative untuk cukup atau tidak cukupnya tergantung banyaknya kegiatan yang akan dilakukan, sampai saat ini pendanaan kegiatan selalu dipilih prioritas. Pendanaan Stunting disampaikan untuk semua puskesmas. Sesuai dengan lokus stunting yang juga berada di wilayah kerja puskesmas.. Penanggulangan stunting sampai ke level rumah tangga dengan kunjungan rumah balita status gizi kurang, stunting dan gizi buruk serta ibu hamil yang bermasalah dan beresiko.</t>
  </si>
  <si>
    <t>Untuk anggaran, karena anggaran menjadi skala prioritas nasional pak, sebenarnya ga terlalu banyak berpengaruh. Karena ini sudah menjadi anggaran nasional dan bank dunia juga sudah menitipkan disana. Jadi, tidak banyak perubahan. Tapi memang dari segi operasional kebijakan ada yang sudah terpengaruh reconfusing sehingga memperlambat, kemudian pandemi membuat teman-teman Dinkes tak bisa mengadakan pertemuan-pertemuan, kan ada sedikit kendala di sana. Jadi untuk anggaran, walaupun sebagian besar kita masih mengandalkan yang dari DAK, kemudian APBN, kemudian DAK fisik non fisik, tetapi kita bandingkan dengan sebelum dan sesudah program stunting justru lebih banyak setelah program stunting nya. Untuk DAK, mulai basis stunting mulai pada tahun 2019 pak. Pengusulan 2018. Kalau dari awal kita sudah dapat afirmasi, khusus daerah tertinggal nya. Disitu kita juga dapat stuntingnya. Tahun sampai sekarang itu kita hanya dapat stunting dan kemiskinan saja. Itu menu nya tidak hanya kesehatan saja pak. Ada infrasturktur nya, ada penanganan kependidikan nya. kesehatannya juga. Kalau khusus, itu DAK fisik. Kalau DAK non fisik, itu sifatnya mandatory BOK kah itu, atau KB, atau BOK kesehatan, itu sifatnya mandatory. Apalagi kita masih status prevalensi tinggi, masih daerah miskin, kita pasti akan dapat itu. Nah, beda DAK fisik ini pak, mendapatkannya, berjuang kita di DAK fisik. Karena DAK fisik ini statusnya bagaimana daerah mampu menunjang prioritas pusat ke daerah tersebut. Stunting itu kan prioritas nasional pak. Termasuk kita dalah daerah peojeknya nasional. BAPPEDA hanya menyampaikan contoh misalkan untuk air bersih, "Kalau DAK itu SR satuannya. Satuan Rumah tangga, tapi tidak bisa ditentukan BNBA stunting."</t>
  </si>
  <si>
    <t>Bagaimana pemanfaatan dana desa?</t>
  </si>
  <si>
    <t>Bagaimana Penguatan koordinasi perencanan percepatan penurunan stunting? Bagaimana Advokasi penerapan kebijakan percepatan penurunan stunting?</t>
  </si>
  <si>
    <t>Bagaimana pelaksanaan program intervensi spesifik dilapangan?</t>
  </si>
  <si>
    <t>Dana APBD, dana digunakan untuk kegiatan koordinasi, sinergitas, asistensi dan monev tapi bukan khusus stunting tapi secara keseluruhan untuk kegiatan stunting teretak di bagian kegiatan koordinasi</t>
  </si>
  <si>
    <t>SOP nya SK bupati berdasarkan Perpres no 72 tahun 2021, kalau yang dulu pedomannya Permen Bappenas No 15 tahun 2018 juga juknis konvergensi dari permendagri</t>
  </si>
  <si>
    <t>Dana APBD proses pencairan APBD adalah setelah rapat dengan DPRD dan anggaran disetujui, Dana mencukupi namun dana APBD bisa dibilang kecil. Anggaran bapelitbang dialokasikan untuk kegiatan koordinasi, sinergitas , asistensi dan monev tidak ada khusus stunting saja,</t>
  </si>
  <si>
    <t>Koordinasi penganggaran dilakukan dengan DPRD dan dinas kesehatan terkait DAK dengan menunggu pengesahan DPA. (Bapelitbang) memastikan Setiap kegiatan yang mendukung penurunan stunting itu harus masuk ke dalam renja SKPD nah itu yang kami pastikan disini</t>
  </si>
  <si>
    <t>Kalau kita lihat dari titik anjak kita penurunan stunting kalau dibilang kita menerima hasil ssgi enggak juga, dibilang enggak menerima enggak juga karena kalau hasil kami yang kami lakukan di sini itu cuma di angka 15,7.  Yang kami dapatkan itu dengan inputan e-PPBGM di angka 90% gitu dapat 15,7 kalau toh seandainya yang 10% ini stunting berarti 25 maksimalnya di angka 25.  Makanya kami yang sayang kan itu biasanya kalau ada survei itu tempat melakukan survei itu diajak FGD biasanya kita nggak pernah tahu kita nggak pernah di fgd, Apakah ketika di lapangan itu ketika yang turun ke apangan itu Jangan-jangan langsung ke tempat orang stunting bukan sampel yang diambil nya jadi langsung ke tempat orang stunting datangnya gitu</t>
  </si>
  <si>
    <t>Jadi proses perencanaan program ya saya kan penyelenggara berbasis kinerja, jadi kinerja bagian gizi, tetap diukur dari anggaran yang tersedia, sampai saat ini menyangkut anggaran karena kita ditopang oleh DAK ini sebetulnya cukup, jadi kita membuat anggaran itu memang sesuai kebutuhan untuk intervensi semua buat pembiayaan, sebagian pembiayaan posyandu. Ada kegiatan "galeh santiang", adalah membuat panganan khas daerah PL pangan lokal, pangan lokal nya kalau yang di sirukam sempat mereka membuat makanan cemilan ini dari lele, Jadi kayak brownies lele nah tinggi protein nya. Kegiatan ini dilaksanakan di Pos Gizi</t>
  </si>
  <si>
    <t>Dana kemenkes dana BOK, tunjangan dana dari APBD dan Dana DAK jumlahnya ada 700 juta, dana mencukupi. Pencairan dana sesuai dengan aliran kas yang diajukan, sesuai per triwulanya. (Dialokasikan) Untuk kegiatan rapat koordinasi di tingkat kab juga untuk dana 8 aksi konvergensi. Penyediaan PMT untuk ibu hamil PMT balita berupa biskuit itu tuh banyak sih selalu dapat pendistribusiannya dari tahun berapa itu lagi dan kemaren tepat sasaran sih pemberiannya nya ada dikasih ke bayi balita yang stanting tadi dan ibu hamil pun mulai memang dikasih juga di awal-awal kehamilan. Kadang pemberian Bansos yaitu kadang banyak yang tidak tepat sasaran itu dilema nya</t>
  </si>
  <si>
    <t>Tidak ada dana khusus dari dinas hanya dari dana pusat untuk kegiatan yang dilakukan DPMN, satu kegiatan kadang 25 juta 19 juta dan itu sudah semuanya. Jadi untuk kegiatannya cuma bisa kita melakukan seperti kami katakan cuma pembinaan dan koordinasi.</t>
  </si>
  <si>
    <t xml:space="preserve">Ya, tentunya berkoordinasi dengan orang nagari lalu kegiatan aksi 4 dan 5 untuk penyediaan perbup dan pembinaan KPM kita banyak melibatkan OPD misalnya untuk pembinaan KPM itu ada pendamping desa dan untuk aksi 4 ada koordinasi dengan Inspektorat dan badan keuangan daerah. Alurnya OPD tersebut diundang dalam pembahasan untuk aksi 5 dan melakukan koordinasi dengan pendamping desa untuk aksi 4. </t>
  </si>
  <si>
    <t>Monev bersifat apa insidental misalnya ke Posyandu sekali-sekali memantau kegiatan di posyandu, belum ada secara rutin tetapi tetap koordinasi permasalahan yang ada dibawah juga ke Tenaga Pendamping Profesional (TPP)</t>
  </si>
  <si>
    <t>Yang terlibat itu bu bidang cipta karya, termasuk Kabid, PKK, semua staf cipta karya. Kalo seksinya buk, seksi air minum dan penyerta lingkungan. Dia di cipta karya itu ada 3 seksi, tata bangunan, jasa konstruksi, dan ada air minum dan penyerta lingkungan. Kalo penyelenggaranya itu kita dari dinas bidang cipta karya, nanti dinas membentuk fasilitator, jadi fasilitator ini nanti yang berhubungan dengan masyarakat seperti KKM itu ujung tombaknya. Tenaganya cukup bu, kompetensinya juga sudah sesuai</t>
  </si>
  <si>
    <t>Kalau untuk di lokasinya peraturan cuma ada SK lokasi bu. Daerah mana saja yang akan dijalankan baru ada SK nya.</t>
  </si>
  <si>
    <t>Data stunting yang SK lokasi itu Bu tidak hanya sampai ke kita aja tapi sampai ke pusat jadi disana tercantum nama intervensi daerah di aplikasinya. Jadi kita patokannya di aplikasi itu, di sana sudah ada list nama daerah yang masuk kategori stunting. Aplikasinya dari Bappenas menyambung ke PU. Nanti ada yang namanya konsultasi program dengan kementerian, nanti dilihat daerahnya dan banyak KK nya kalau di sini daerah itu jauh-jauh jadi biasanya pakai yang individual atau biasanya  5-10 KK. perencanaan itu biasanya di bulan Maret, kalau yang untuk 2021 perencanaannya ada di Maret 2020 udah ada bahan</t>
  </si>
  <si>
    <t>Bu tadi kan kita pakai DAK dananya nya jadi ada juga dari APBN dan sama-sama untuk fisik, kalau yang di DAK itu untuk 5-10 rumah kalau untuk DAK itu 360 sampai 420 juta untuk satu kelompok, dia tergantung titik Ipal nya buk, 60 juta satu titik. Dana ini untuk fisik jaringan perpipaan nya sama pembuangannya, jadi pembuangannya berbentuk perpipaan. Kalau APBN untuk satu rumah atau masing2 rumah. Kalau yang APBN ini yang individual itu terdiri dari bilik jamban sampai ke septic tank, dananya 10 juta untuk buat jamban dan septic tank nya. (Lokasinya) ya dia tergantung lokasi ini tadi, lokasi yang dibuat Bappeda sama orang Dinas Kesehatan dari SK lokasi stunting yang tahun itu masuk dan mengacu pada itu</t>
  </si>
  <si>
    <t>Ada semacam rapat mengenai koordinasi penurunan stunting, seperti dari dinas kesehatan langkah-langkah selanjutnya apa tingkat koordinasi nya lagi yang disusun. Kalau koordinasi sih nggak ada masalah. kebanyakan hanya menyamakan persepsi saja apa langkah-langkah yang dilakukan kedepan</t>
  </si>
  <si>
    <t>Kalau kita biasanya monitoring dengan infrastruktur itu aja gimana kondisinya, pengerjaannya bobotnya berapa, seperti kalau pencairan itu kan ada bobotnya 20% 30% 40% jadi harus dilihat fisiknya kalau sudah mencapai baru dananya dicairkan</t>
  </si>
  <si>
    <t>Dana sendiri penurunan stunting ini secara khusus) nggak ada kita program itunya nggak ada</t>
  </si>
  <si>
    <t>Peraturan kita udah bikin SK ni, jadi ini aja nih</t>
  </si>
  <si>
    <t>Perencanaan nya itu di bapelitbang itu, di perencanaan kan ada disini (SK)</t>
  </si>
  <si>
    <t>Monitoring dan evaluasi nya di balai x itu kabupaten kota. Balai kami penelitiannya karena di balai kami Balai Kesejahteraan Sosial itu dia melati semuanya melatih pendamping pendamping yang daerah dampingannya ada stunting, ada rapat koordinasi mereka nih tentang TKSPD kami satipesos, rapat koordinasi bagaimana permasalahan-permasalahan tentang stunting, kita nggak tahu karena itu yang pergi pendamping pendamping itu cuman kita dapat surat aja</t>
  </si>
  <si>
    <t xml:space="preserve">(Pendanaan) memang masih murni pusat </t>
  </si>
  <si>
    <t xml:space="preserve">Untuk penunjukan langsung itu kan tidak ada tapi dengan lokus yang ada itu kita berusaha mendekatkan kegiatan kita ke titik-titik stunting itu menyeluruh lah mulai dari budidayanya nya. Mulai dari penyuluhannya nya mulai dari pengawasan kan itunya,  tapi yang khusus untuk itu kita belum ada lagi. 
Tahun 2023 juga kita mengusulkan bio fortifikasi khusus untuk stunting dia dari gizi juga memang dirancang untuk itu penurunan stunting. 
</t>
  </si>
  <si>
    <t>Sebenarnya kita digiring untuk kesana (lokus stunting) cuman kan tergantung dari usulan dari bawah lagi bu. Ini yang menjadi masalahnya misalnya nya ini lokasi stunting kita kan misalnya di nagari itu udah kita sampaikan ini ni, nah yang bikin proposal ke- karena kita diikat oleh aturan- contohnya kita untuk melakukan lokasi suatu kegiatan pertama persyaratannya nya berdasar dari kelompok. Kemudian kelompoknya harus terdaftar, nah kadang kebiasaannya di daerah-daerah yang stunting ini justru itu yang agak kontradiktif dia belum punya kelembagaan itu kadang-kadang yang sering kita agak kesulitan  yang susah ini bu kadang-kadang gitu kan.</t>
  </si>
  <si>
    <t>Khusus untuk bagaimana juknis-nya untuk stunting  dari dinas kami nggak ada cuman kami hanya membantu program pemerintah untuk penanggulangan daerah prioritas nagari stunting seperti itu mungkin. Kami mungkin kalau ada kegiatan dialokasikan ke daerah seperti itu. Mungkin terpenuhi nagari stunting cuma di dalam kelompok itu belum tentu ada anggotanya yang punya anak stunting seperti itu karena kita punya juknis itu diatur kita harus kriteria KWT dulu nah KWT itu kriterianya begini yang bisa dimasukkan, berdiri minimal paling sedikit udah 2 tahun sudah terdaftar di simluhtan, punya kepengurusan yang jelas dan yang ada sk-nya kemudian aktif.</t>
  </si>
  <si>
    <t>Koordinasi yang khusus untuk stunting itu bapelitbang itu mereka dengan KB, PU, Dinas Pangan, kemudian Dinas Kesehatan sama Dinas Sosial. Jadi bapelitbang itu melakukan itu ada ada juga aplikasinya itu jadi setiap dinas ini mengisi berapa yang sudah tertanggulangi itu ada enggak datanya seperti itu. Seharusnya koordinasi itu misalnya di Dinas Kesehatan di sini ada ada anak stunting  harusnya kan kami dapat data itu jadi bisa dia masuk ke kelompok yang kita kasih bantuan itu itu nah data itu tuh tidak ada. Jadi kami hanya tahu di nagari itu ada nagari stunting apakah termasuk di sana ada keluarganya yang masuk ke dalam kelompok itu nah itu yang belum nampak seharusnya data dari kesehatan itu ada juga di kami jadi bisa masuk mungkin itu kelemahannya</t>
  </si>
  <si>
    <t>Monev nanya terkait apa yang sudah dibantu apa yang sudah diberikan itu aja monevnya. Sebenarnya kan dari output outcome nya kegiatan ini kan seharusnya seluruh masyarakat di sana itu ada peningkatan ekonomi itu kan hasil akhir dari tindakan ini. Seharusnya tapi sasaran kegiatan ini kan banyak kelompok-kelompok jadi lebih kalau saya melihat sekedar evaluasinya itu apa yang dibantu gimana perkembangan kelompok apa yang diberikan. Bagaimana kelompok itu itu aja tidak ada dampak keseluruhan itu belum ada</t>
  </si>
  <si>
    <t>Di Puskesmas ini terutama gizi yang kedua bidannya karena bidan desa yang melakukan Posyandu pengukuran berat badan dan dibantu dengan kadar  Nah itu terlibat juga kadar berarti kan Nanti yang mengentri kan datanya itu bidan desanya juga yang mengentrirkan hasil penimbangan itu yang diberikan kadar. Tenaga cukup, (kompetensinya) cuman kalau di bidan ini cuman hanya dia melakukan pengukuran saja bu. Nah pengukuran bekerjasama dengan kadar terus mengentrikan kemudian setelah datanya ditemukan nantikan dientrikan nanti kita sebagai orang gizi memantau kan apa ini betul-betul stunting atau nah melakukan validasi kembali diukur lagi kan. (Pelatihan) setiap tahun kan dilakukan itu revitalisasi posyandu untuk kader penyegaran kader itu selalu diajarkan cara memasang timbangan cara memasang microtoise Cuma kadang sampai di lapangan kadang keadaannya berbeda Bu itu Itu kendalanya kadang dacin itu harus pakai bandul kalau kita memfoto tidak ada bandulnya nya, apalagi wilayah kita besar Bu 52 Posyandu terpantau sama kita kan nggak nggak mungkin kan</t>
  </si>
  <si>
    <t>Biasanya kan orang Nagari minta data juga kesini bu, Ibu PKK-nya juga minta sebenarnya kan yang punya Posyandu kan sebenarnya Ibu PKK tapi Ibu pkk-nya minta data juga banyaknya nya datang ke Posyandu ikut itu nggak ada. Seharusnya kan PMT dia yang menganggarkan bu tapi dia minta data berapa yang ditimbang berapa stunting. Kalau yang lintas sektor itu diekspos tuh (datanya).  Ada juga nanti dia minta datanya ke bidan desanya lagi dia minta Bu kita kan kalau ibu kapus nanti kan poin-poinnya berapa orang di Nagari ini sekian orang nanti data lebih jelasnya nanti kan sama ibu bidan nya ada ada kadang ada juga yang nanya kan siapa aja tuh stunting tuh anak siapa</t>
  </si>
  <si>
    <t>(Koordinasi dengan OPD lain) nggak ada bu, cuma kami koordinasi dengan nagari aja bu. Paling itu saat rapat memang suaranya besar bu apa yang harus kita lakukan. Dinas-dinas yang terlibat ini cuma alur koordinasi ke bawah nggak ada, harusnya kan kami sebagai teknis pelaksana itu kan ada koordinasi apa yang harus dikerjakan yang harus dikerjakan ini loh bisa enggak dikerjakan gitu koordinasinya</t>
  </si>
  <si>
    <t>(Permasalahan uatama) Jadi mungkin memang alat-alatnya ini dulu yang harus kita utamakan baru selanjutnya bisa kita memastikan dia stunting atau enggak. Karena juga nggak semua yang mau ke Posyandu itu bu dan karena dengan swiping setiap bulan ini juga udah memanjakan juga sih ya bu, jadi solusi yang ini belum ditemukan. Rasanya yang bekerja juga di sektor kesehatan aja bu lintas sektor kayaknya kurang gitu. Kurang Bu rasanya padahal Nagari kan memberi honor ini Bu honor lebih besar daripada kesehatan, Nagari dikasih Rp100.000, orang kesehatan Rp50.000 per kadar cuman dia nuntut berapa yang ditimbang itu aja yang dituntut. Ditimbang juga itu kadang bisa dibuat-buat kan bu kadang apa iya datang atau enggak. Penimbangan harus 100%,  iya 100%  disini datanya bu tapi kan kita nggak tahu beneran nimbang atau enggak.  Jadi kadang di Nagari itu seperti itu saja bu minta data berapa gitu nggak ada mereka ikut nggak ada mereka ke lapangan memberikan penyuluhan atau apa gitu</t>
  </si>
  <si>
    <t>Pertama itu kapus setelah itu bidan desa kemudian masuk ke pengelola gizi kemudian kader juga kemudian dari nageri juga ada karena alokasi nagari kan juga ada dari dana desa. Kalau untuk tenaga cukup bu karena kita melihat sasaran juga ya bu dan jumlah ini posyandu sedangkan kalau untuk kader kan memang standarnya 5 untuk 1 posyandu. Kalau untuk petugas gizi kalau untuk Puskesmas kan nggak rawat inap juga itu biasanya standar 1 itu sudah cukup. Kalau untuk meng-upgrade kemampuan kader atau pelatihan itu kan kita integrasi juga ya bu dengan kompleks dan itu tergantung promkes untuk audit pelatihan kader atau refleksi. Kemampuan kadar itu tanggung jawab promkes itu bu tapi gizi tetap ada ikut ke berbagai kegiatan</t>
  </si>
  <si>
    <t>(Monev independen) ada kendala nya bu seperti sudah kunjungan rumah satu kali atau dua kali tapi tetap saja ibu itu kadang-kadang enggak datang karena kadang-kadang itu malas jadi kami tidak bisa menyuruh lagi. Terus kadang-kadang masyarakat itu kalau sudah lebih dari 1 tahun tidak imunisasi lagi ndak mau lagi datang ke posyandu. Waktu itu kami udah buat seperti acara ulang tahun per bulannya nah itu udah datang bu tapi setelahnya nggak datang lagi atau juga pernah pakai hadiah-hadiah atau arisan juga pernah dicoba tapi kan di sini masyarakatnya banyak ke sawah bu atau cari duit ke ladang jadi pagi udah pergi bu. Selain monev tersebut dinas kabupaten juga melakukan monev. Permasalahan lainnya memang biasanya kesalahan itu biasanya karena kesalahan penempatan alat atau bacaan alat itu biasanya. Kita kan juga berproses ya bu karena kita tahu yang ngukur itu juga bukan tenaga terlatih jadi kita tidak mungkin setiap saat itu saja yang kita urus terus, karena saya juga ikut kan kadang untuk penimbangan massal nah di sana itu itu ada orang yang ingin cepat pulang, ada yang buru-buru ya ya jadinya biarlah menangis anak itu dulu asalkan data ini lengkap</t>
  </si>
  <si>
    <t>Gaji kader itu transport istilahnya Bu itu gajinya dari nagari. (Dari puskesmas) ada transport namanya Rp50.000</t>
  </si>
  <si>
    <t>Kita sekarang ada alat ukur panjang badan yang memang dari Kemenkes. Sama yang kalau berdiri itu kita sudah ada tiangnya nya ya terstandar lah. Kalau microtowar itu terakhir kita gunakan 2020 mungkin ya tapi sekarang tidak ada digunakan lagi soalnya penempatan alatnya itu memang harus pas. Jadi kalau untuk alat insya Allah sudah samalah semuanya bu dan setiap posyandu ada</t>
  </si>
  <si>
    <t>Permenkes ngak bu Permenkes. Biasanya kalau untuk akreditasi sopnya itu dari Permenkes, tapi yang untuk stunting belum lagi dibuat sop nya</t>
  </si>
  <si>
    <t xml:space="preserve">Kalau penyuluhan misalnya kami numpang numpang di program bu misalnya kan ada program kelas Ibu kelas ibu kan ibu hamil tuh dikumpulkan nanti bisa kita orang gizi dilibatkan. Nanti kita memberikan penyuluhan ASI Eksklusif, makanan ibu hamil ada juga nanti diprogram anak punya juga bu kelas Ibu balita. Nanti ibu ibu balita itu kan dikumpulkan nanti kita berikan cara pemberian makan terhadap anak </t>
  </si>
  <si>
    <t>Penyuluhan aja bu posyandu atau kelas ibu balita</t>
  </si>
  <si>
    <t>Kami numpang numpang di program Bu</t>
  </si>
  <si>
    <t>Kalau untuk intervensi, program stunting ini kan sudah nasional ya bu tetapi kalau berdasarkan juknis yang ada itu kegiatannya hanya berupa edukasi atau kalau di eppbm itu ada kegiatan intervensi nya berupa penggalian data determinan. Jadi dulu itu ada seperti pemberian PMT untuk stunting, tetapi sekarang udah dapat info dari desa kalau pemberian PMT udah jadi tanggung jawab desa, sedangkan kalau dari Puskesmas intervensi stunting itu hanya berupa pengulangan pendataan dan dan penggalian data. Ya kalau untuk pemberian makanan khusus untuk stanting ya itu kebetulan PMT nya itu memang tidak ada. PMT nya itu hanya terselesaikan hanya yang BGM untuk biskuit. Kalau untuk pempesanting ya palingan hanya edukasi pada saat kelas ibu balita ya itu yang bisa disampaikan pada saat edukasi di sana</t>
  </si>
  <si>
    <t xml:space="preserve">Mungkin kalau untuk menurunkan mungkin cuman kami mungkin alat baru kami bisa bu. Mungkin gini bu kalau sebenarnya kalau kita yang ngukur petugas kesehatan yang ngukur naru kita bisa balita itu stunting atau tidak. Nah baru kita lakukan intervensi terhadap balita tersebut. Ini kan masih galau bu balitanya ini penting atau enggak kami masih kami masih tahap belum sampai validasi. Jadi belum bisa dikatakan itu stunting lagi kan cuman trik-triknya mungkin dari segi alat dulu yang perlu dibenahi bu kalau alatnya udah betul udah standar dan cara pengukurannya sekalipun baru kita bisa mengintervensi nya dengan tepat sasaran. </t>
  </si>
  <si>
    <t>Program gizi mengenai perencanaannya, jadi mengenai perencanaan nya kita memang berbasis data dari desa dan alurnya itu memang perencanaan setelah itu diacc oleh Kepala Puskesmas dan nanti akan intervensi ke bawah. Kalau peran bidan desa di sini selain untuk pendampingan petugas bisa juga untuk sekaligus memberikan masukan untuk mempermudah kita mencari target mencari sasaran dan latar belakang sasaran itu. Kan biasanya bidan desa yang lebih mengerti mengenai sasaran, jadi artinya sebagai penunjang untuk intervensi di lapangan. (Basic datanya) data posyandu bu, kan kita data stunting ini Februari kita memakai data Agustus ya bu, nah jadi setiap 6 bulan itu kan data terus diperbarui. Setelah penimbangan masal kan nanti data kita entri ke e-PPGBM dan pas rapat nanti kita akan keluarkan berita data stunting</t>
  </si>
  <si>
    <t>Juknis BOK itu udah agak ketat dan kita penyusunan anggaran berdasarkan juknis juga. Tidak sama seperti dulu kan kalau dulu apapun kegiatan kalau bisa di acc kan dicairkan dananya nya, sedangkan kalau sekarang kita harus berdasarkan juknis yang ada di BOK dari pusat. Dana ke posyandu tidak ada</t>
  </si>
  <si>
    <t>Kami menganggarkan di ruk ada kami menganggarkan tuh cuma dari dinas enggak lolos. Usulan dari kawan masuk bu cuma itu tadi kalau dari dinas kan tergantung dana yang dikasih. Misalnya di puskesmas dana yang dikasih 680 juta, dari 680 juta di mana yang lebih urgent dimasukkan. Semua kami misalnya masukkan RUK kan tapi nanti mereka ngelihat mana yang diluluskan apalagi dengan ada acara mendadak kayak covid gitu bu, masuk ke covid dulu dananya</t>
  </si>
  <si>
    <t>(Untuk penyuluhan misalnya kan edukasi ) kalau untuk penyuluhan saya rasa cukup karena kan kita integrasi nya banyak. Kalo ada kegiatan germas kita bisa masuk, kegiatan kelas ibu hamil kita bisa masuk. Kegiatan kelas ibu balita kita juga bisa masuk. Kalau ada kegiatan di luar itu misalnya kita ada diundang oleh nagari misalnya karena nagari kan dia bikin program juga mengenai stunting ada kegiatan rutin juga seperti kode etik kader di nagari jadi biasanya orang nagari tetap undang kita</t>
  </si>
  <si>
    <t>Ada itu dari buku surveilans gizi nya ada cuman kan maksudnya ada itu pelaporannya ke dinas ada</t>
  </si>
  <si>
    <t>Ada bu</t>
  </si>
  <si>
    <t>Ada bu di pos gizi</t>
  </si>
  <si>
    <t>Ya ada</t>
  </si>
  <si>
    <t>Tablet fe ada bu, yang micro itu ada bu</t>
  </si>
  <si>
    <t>Program pelaksanaan surveilans gizi jalan ya Juli Agustus</t>
  </si>
  <si>
    <t>Kalau stbm itu biasanya kesling jalan terus</t>
  </si>
  <si>
    <t>Ada bu jalan</t>
  </si>
  <si>
    <t>(Rujukan) cepat bu tidak ada kendala</t>
  </si>
  <si>
    <t>Hanya terselesaikan hanya yang BGM untuk biskuit</t>
  </si>
  <si>
    <t>Kebetulan di Sumbar belum kayaknya Bu</t>
  </si>
  <si>
    <t>Kita secara prinsip umum kita melibatkan seluruh petugas pak. Kita selalu sosialisasikan info-info melalui apel pagi atau rapat lokmin di puskesmas. Itu kita selalu sosialisasikan mengenai stunting ke seluruh petugas. Sementara petugas yang lebih spesifik terlibat dlam penurunan stunting ini yaitu TPG, bidan desa, kesling dan promkes. Tidak terkecuali juga dokter. Kalau dalam manajemen nya, kita dan KTU kan. Itu yang lebih spesifik. Karena kita kegiatan untuk stunting ini kan lebih ke posyandu pak. Untuk jadwal ke posyandu kita menghadirkan seluruh petugas paramedis puskesmas untuk turun secara berbagi. Disamping bidan jorongnya. Kalau masalah kader itu di nagari. Honornya. Kalau untuk tenaga pak, kita cukup. Kalau sekarang lebih cukup. Ada 1TPG PNS, 1 TPG THL, 1 TPG BLUD. Jadi 3 sekarang. Kalau kesling, ada 2. di 2018, masih 1 orang. Ada peningkatan. Promkes 1. untuk kegiatan intervensi spesifik, tenaga sudah cukup lah pak. Kalau untuk kompetensi latar belakang nya sesuai</t>
  </si>
  <si>
    <t>Yang terlibat dalam intervensi spesifik yaitu Semua terlibat seperti TPG, KIA, Promkes, Kesling, Bidan, Dokter, Perawat. Jumlah tenanga secara umum cukup, kecuali tenaga gizi masih kurang. Dikarenakan harus membagi banyak kegiatan seperti adanya kegiatan surveilens gizi, tumbuh kembang balita (posyandu), mengentrikan data seperti mengentri data e-PPGBM tiap bulan. Untuk kopetensi tenaga sudah sesuai dengan standar kopetensi. Terkait kendala di bagian tenaga tidak ada.</t>
  </si>
  <si>
    <r>
      <t xml:space="preserve">Peralatan penunjanng untuk penanggulangan stunting yaitu tersediaya 8 set </t>
    </r>
    <r>
      <rPr>
        <sz val="12"/>
        <color rgb="FF000000"/>
        <rFont val="Times New Roman"/>
        <family val="1"/>
      </rPr>
      <t>alat pengukuran antropometri yag diberikan oleh Dinkes kepada Puskesmas. Jenis alatnya seperti: pengukuran panjang badan, tinggi badan, timbangan digital, meteran ukur. Untuk keterdesiaan alatnya masih kurang.</t>
    </r>
  </si>
  <si>
    <r>
      <t xml:space="preserve">Sumber dana anggaran untuk penanggulangan stunting yaitu dari dana DAK dari APBD dan dana BOK (Bantuan Operasional Kesehatan) dari Kemenkes. Hal ini berjumlah Rp. </t>
    </r>
    <r>
      <rPr>
        <sz val="12"/>
        <color rgb="FF000000"/>
        <rFont val="Times New Roman"/>
        <family val="1"/>
      </rPr>
      <t>557.389.350 (sesuai dokumen).</t>
    </r>
    <r>
      <rPr>
        <sz val="12"/>
        <color theme="1"/>
        <rFont val="Times New Roman"/>
        <family val="1"/>
      </rPr>
      <t xml:space="preserve"> Proses pencairannya itu lama. Dana mencukupi. Alokasi dana diberikan secara menyeluruh ke daerah-daerah tidak hanya ke keluarga stunting saja. Alokasi dana untuk penanggulangan stunting di level rumah tangga itu ada dananya dari nagari</t>
    </r>
  </si>
  <si>
    <r>
      <t>Kelas ibu balita</t>
    </r>
    <r>
      <rPr>
        <sz val="12"/>
        <color theme="1"/>
        <rFont val="Times New Roman"/>
        <family val="1"/>
      </rPr>
      <t xml:space="preserve">: 1x pertemuan dimana ada 3 kelompok balita berdasarkan umur balita (0-1 th, 1-2 th, 2- 5 th) selama satu tahun. Setelah mengikuti kelas ibu balita akan diberikan sertifikat. </t>
    </r>
  </si>
  <si>
    <r>
      <t>Sedangkan kelas ibu hamil</t>
    </r>
    <r>
      <rPr>
        <sz val="12"/>
        <color theme="1"/>
        <rFont val="Times New Roman"/>
        <family val="1"/>
      </rPr>
      <t>: diadakan 4x pertemuan untuk satu kelompok ibu hamil yg berjumlah maks 10 dimana kelas tersebut diadakan selama 1 tahun ini. Pada kelas ibu hamil akan ada reward di akhir pertemuan (pertemuan ke-4) bagi juara. selain itu juga diberikan sertifikat bagi ibu hamil yang telah mengikuti kelas ibu hamil. Ada satu posyandu yang melakukan inovasi yaitu mengadakan wisuda.</t>
    </r>
  </si>
  <si>
    <t>Sumber dai BOK. Kalau dana untuk stunting ini cukup banyak pak, kalau kita masukkan ke posyandu malah dia yang lebih banyak kan. Karena kegiatan di posyandu masuk dalam penanganan stunting kan. Penimbangan masal, kelas ibu hamil dan kelas ibu balita. Boleh dikatakan 50 % lah, tujuan nya sama, penurunan stunting. Yang 50% itu dana nagari pak. (Kecukupan dana) sebenarnya cukup, tapi sistem pencairan nya yang ribet, akhir tahun nanti kejar tayang pak. Karena kita masih di dinkes pengelolaan nya pak. Kita maunya BOK ini kan dikelola oleh puskesmas, tapi nyatanya sampai tahun ini masih belum. Sebab untuk beberapa kabupaten kota, sudah dialihkan ke puskesmas, tapi nyatanya di Dinkes kita belum kayanya menyerahkan ke puskesmas</t>
  </si>
  <si>
    <t>Pencapaian intervensi spesifik yaitu menurut RPJP (Rencana Pencapaian Jangka Panjang ) tiap tahun harus ada, dan  pencapaian harus sesuai dengan persenan (%) yang sudah ditetapkan. Hal yang belum tercapai yaitu: Pendistribusian tablet Fe terhadap anak sekolah dan ibu  hamil. Pencapaian ini rendah dikarenakan kesadaran masyarakat untuk pergi ke posyandu itu rendah. Selain itu pendistribusian tablet Fe terhadap anak sekolah belum semua sekolah belum terdistribusikan seperti skolah swasta dan kendala lainnya yaitu masa Covid anak tidak datang ke sekolah (tidak ada pertemuan tatap muka di sekolah).</t>
  </si>
  <si>
    <t>Pertama bapak wali nagari langsung, terus kita libatkan PKK terus seluruh kader seperti kader posyandu dasawisma semua ke kader kita libatkan. Kalau dibilang cukup nggak cukup tapi bisa lah, karena mulai dasawisma kan dia mewakili 20 rumah nah nanti jika terjadi apa-apa dia bisa melapor ke kader posyandu jadi kita melibatkan kader</t>
  </si>
  <si>
    <t>Kalau di tahun 2021 kalau tidak salah sekitar 15 juta. Kalau tidak salah karena kemarin ada dana tambahan covid jadi dana kita terserap ke sana. Untuk operasional untuk sosialisasi nanti kita kumpulkan kader-kader dan untuk honor KPM kita khusus kan juga masuk ke dalamnya. (Sumber) dari DD atau dana desa. (Dana) enggak cukup, kita kan butuh sosialisasi yang lebih jadi kurang dananya</t>
  </si>
  <si>
    <t>Belum ada kita membuat SOP nya, pelaksanaan yang kita lakukan tidak ada pedomannya. Aturan umum ada pergub dan permendagri) terkait pendataan dan pengurusan stunting</t>
  </si>
  <si>
    <t>Kalau dari lingkup Nagari itu mulai dari pemerintahan Nagari beserta lembaga lain termasuk PPM itu sendiri. Kalau dulu namanya Bamus kalau sekarang namanya BPM (Badan Permusyawaratan Nagari) kemudian lembaga PKK itu kan ada bidang-bidangnya ada yang khusus menangani stunting ini. Dan kita punya Kadar tersendiri KTM aja namanya tuh kader pemberdayaan masyarakat yang menghandle dan menangani permasalahan masyarakat itu yang terlibat. (Jumlah dan Kompetensi) Cukup bu sebab kita setiap tahun dari sekian banyak kegiatan yang di rembukan kan stunting itu jadi stunting ini kan ada rambut khusus gitu rembuk khusus semacam musyawarah Nagari khusus terkait stunting. Jadi dalam rangka yang menangani kan pihak-pihak tadi yang bekerja langsung di lapangan itu kebanyakan lebih ke PKK kan KPM tadi cuma untuk meningkatkan kapasitas tenaga nya ini pada saat rembuk itu kan. Pihak dari kesehatan terutama Puskesmas kan memberikan pihak kesehatan lah Dinas Kesehatan lah melalui Puskesmas nah itu yang memberikan ilmu pencerahannya segala macam</t>
  </si>
  <si>
    <t>Kader KPM sudah kami fasilitasi pelatihan dan kemudian untuk kader posyandu kami sudah mencapai pelatihan kader posyandu, materinya cara penanggulangan stunting, cara mengatasi stunting, cara memberantas stunting. Alhamdulillah kadernya keseluruhannya kader yang lama-lama, jadi sudah ikut serta dalam hal itu jadi sudah berpengalaman. Kader KPM itu biasanya pelatihannya dari DPMN</t>
  </si>
  <si>
    <t>Kalau sekarang yang untuk tahun sekarang kalau untuk stunting itu makanan tambahan yang itu kan sudah diatur aturannya Rp20.000 kali di kali berapa gitu mungkin angka 30 jutaan lah untuk makanan tambahan. Sumber dana dari Dana desa dan dana ADN. Kalau dana ADN udah habis aja buat gaji dan operasional. Dana desa untuk KPM, baik operasional dan honornya</t>
  </si>
  <si>
    <t>Sumber dananya APB Nagari namanya anggaran pendapatan belanja nagari APB Nagari. Sumber di atasnya itu kalau yang stunting ini dari anggaran DD dana desa. Dana dirasa tidak cukup karena misalkan seperti pembuatan jamban tidak bisa dilakukan oleh nagari karena keterbatasan dana</t>
  </si>
  <si>
    <t>Untuk dana desa itu nagari memberikan sesuai dengan permintaan, apa yang mereka minta kami selalu memenuhi kebutuhan mereka. Kalau untuk stunting kemarin dibutuhkan sesuai dengan KP provinsi itu dianjurkan menggunakan tikar stunting dan kami sudah menganggarkan tikar stunting sebanyak 6. Selain itu pemanfaatan dana desa berupa pemberdayaan, kemudian PMT posyandu yang mana pemberian makanan tambahan untuk anak-anak stunting sesuai banyak sasaran biasanya ada 10 hingga 15 sasaran di posyandu dan itu difasilitasi oleh dana nagari untuk pemberian PMT nya.</t>
  </si>
  <si>
    <t>Penimbangan kan kami penimbangan bu. Kalau untuk penimbangan itu kami sudah di Nagari sudah diberikan alat antropometri itu. Salah satunya kan karena mungkin selama ini stunting kan timbangannya tidak akur diberikanlah antropometri sudah diberikan ke semua posyandu sudah semua. Posyandu sudah punya alat itu dan untuk Puskesmas kami kegiatan kami pos gizi ya bu, untuk di Nagari ada PMT. (Alatnya) di sini ada 10, namun gedung masih banyak yang numpang numpang gitu di rumah warga. Itu juga yang membuat penimbangan itu tidak akur kan bu seandainya timbangan itukan digital diletakkan di lantai yang tidak datar berbeda jadinya</t>
  </si>
  <si>
    <t xml:space="preserve">Kan banyak mereka minta tuh seperti sarana timbangan tikar segala macam makanan tambahan kita bantu tapi tidak maksimal memang kondisi sekarang tidak maksimal. Kalau programnya mereka sudah ajukan dari awal bikin proposal tapi memang tidak sepenuhnya kita bisa bantu </t>
  </si>
  <si>
    <t xml:space="preserve">(Kelengkapansarana prasarana) semua yang dibutuhkan di posyandu dan itu tergantung permintaan mereka, biasanya di sini kan ada 6 posyandu nah 6 posyandu ini biasanya sudah mendapat konfirmasi dari pihak Puskesmas yang mereka butuhkan. Kalau untuk stunting kemarin dibutuhkan sesuai dengan KP provinsi itu dianjurkan menggunakan tikar stunting dan kami sudah menganggarkan tikar stunting sebanyak 6. </t>
  </si>
  <si>
    <t>Gimana rembuk stunting ya, ya paling disitu cuma memberikan pengarahan tentang stunting ini. (Kedepannya) kalau perencanaan kita di Nagari bu jadi nanti kita memang iya benar-benar kita lihat ini kan di Dinas Kesehatan sedang sedang ditinjau ulang kembali mana yang salah timbang mana yang salah ukur mana yang benar-benar stunting gitu. Kalau memang benar-benar stunting orang tersebut nanti banyak program-program yang harus kita kasih perumahnya tu harus kita data perumahnya, dirumah itu udah ada wc apa belum, udah rumah sehat apa belum. Karena kita ada program rumah sehat, bedah rumah ada, jamban... kan banyak kegiatan yang bisa mendukung untuk penurunan stunting</t>
  </si>
  <si>
    <t>Kalau perencanaan kita lebih ke mereka tadi yang merencanakan kita sifatnya lebih mendukung memfasilitasi gitu perencanaan lebih ke kan ada bagian tersendiri. Di Posyandu perencanaan lebih ke mereka di bawah bimbingan Puskesmas kemudian koordinasi dengan kita disini yang sifatnya lebih ke mendukung memfasilitasi. Kalau perencanaan kan itu mereka merencanakan sebelum kita menyusun APBD karena perencanaan mereka kan karena mereka butuh fasilitas dari kita jadi mereka merencanakan sebelum kita menyusun APB itu biasanya sebelum akhir tahun itu itu mereka ajukan dalam bentuk proposal kita untuk kita verifikasi sejauh mana bisa kita bantu memfasilitasi. Nah kita masukkan kedalam APB setelah itu ya kita tinggal melaksanakan</t>
  </si>
  <si>
    <t>Awal pembentukan dana desa itu kan kami membuat RKP nya atau rencana kerja pemerintah nagari di tahun mendatang. Nah itu biasanya RKP dibentuk setahun sebelum berjalan misalnya anggaran untuk 2022 itu RKP nya di 2021 dilaksanakan dan itu dibentuk sebuah tim penyusun RKP namanya. Kemudian setelah disusun dibuat perencanaan APB namanya, perencanaan APB itu disusun oleh kami bersama-sama perangkat nagari. Kemudian seluruh lembaga yang ada itu diinput dalam suatu wadah musyawarah namanya seperti musrenbang, musrenbang itu dikerjakan di awal tahun biasanya. Musyawarah perencanaan pembangunan nagari ini biasanya kami lakukan setiap awal tahun nah itu semua unsur pembangunan nagari baik unsur dari bidang segala lembaga termasuk kesehatan pendidikan dan semua lembaga yang ada di nagari kami input, kami undang untuk menyampaikan aspirasi mereka mengenai apa yang mereka butuhkan dari masing-masing lembaga. Disitu di input namanya musrenbang dan itu biasanya berjalan dari bulan Januari hingga Februari. Kemudian setelah musrenbang berjalan nantikan akan di-input dalam 1 data didapatkan lah sebuah APB nagari, kemudian kami masing-masing lembaga itu mengusulkan beberapa usulan apa yang mereka butuhkan itu langsung di situ dilakukan perangkingan pengusulan kegiatan di tahun berjalan. Dari perangkingan itu sesuai dana yang tersedia kami menginput menjadikan suatu APB nagari atau disebut anggaran penggunaan belanja nagari di situ mana yang bisa menggunakan dana nagari kami tanggulangi yang enggak bisa nanti masuk ke musrembang kecamatan didanai oleh kabupaten atau pun provinsi dan itu masuknya ke musrenbang kecamatan namanya</t>
  </si>
  <si>
    <t>Kalau KPM dari nagari aja dananya. (seperti pengadaan air bersih untuk keluarga stunting) enggak ada bantuan itu untuk kita. Pembentukan jamban sehat di nagari itu jalan sendiri. Dana yang ada itu habis untuk operasional seperti kegiatan-kegiatan itu kita butuh turun, butuh makan minum atau honor narasumber. (Proses anggaran) kami rapat pengelola anggaran bu terus diatur juga dengan Pergub berapa anggaran yang harus kita keluarkan. (Jika Pencairan dana terlambat) kalau misalnya tidak cair dana di bulan Januari atau dana cair di bulan Maret jadi bulan bulan itu untuk PMT nya dirapel</t>
  </si>
  <si>
    <t>(Kecukupan dana) itulah yang kami kalau seandainya memang stunting secara real menurut bayangan kita yang disampaikan oleh pembicara pembicara waktu sosialisasi bu mungkin sudah cukup dengan dana sebanyak itu gitu kan. Tapi yang kita lihat yang stunting-stunting ditempat kita ini mungkin dari sekian persen. Mungkin ada yang 10% nya ada ada yang benar-benar di bawah garis merah itu</t>
  </si>
  <si>
    <t xml:space="preserve">(Dana) minimal yang rutin itu kan dana bantuan terhadap biaya operasional KPM tadi kita kan punya KPM dua orang itu kan setiap bulan ada honornya insentifnya khusus diberikan ke mereka dalam rangka membantu kegiatan stunting. Kemudian tergantung kegiatan yang direncanakan oleh lembaga tadi, kalau ada kegiatan yang direncanakan yaitu di awal tahun mereka akan mengajukan proposal dalam rangka menangani stunting kami butuh ini kami butuh ini nanti diajukan ke sini nah berapa yang bisa dianggarkan, tetapi yang tahu persis angka-angkanya itu sekna bu tapi kalau yang bantuan berupa honor tadi itu itu 1 orang kalau tidak salah Rp250.000 rupiah per bulan dikali 2 orang Rp500.000 kali setahun 6 juta. Itu udah pasti itu kebutuhan anggaran untuk KPM ini, belum lagi yang lain lain, cuma yang lain-lain ini saya nggak hafal angka persisnya ibu. Kalau penganggarannya boleh semuanya (dianggarkan) tetapi karena keterbatasan keuangan keterbatasan anggaran maka umumnya memang tidak seberapa yang dianggarkan, yang dianggarkan yang pokok-pokoknya saja seperti tadi misalnya KPM ini karena harus berjalan ya minimal dikasih honor lah. (Penganggaran untuk stunting) 32% ini paling hanya bisa kita anggarkan untuk honor seluruh kader termasuk kader KPM tadi Nah itu kan cuma 2 orang seluruh kader kita di gantung ciri ini ini lebih kurang 150. Ada Posyandu ada KB, ada KPM, termasuk guru guru PAUD, guru guru mengaji, Imam gharim masjid termasuk petugas pustaka banyak bu 150 orang. Jadi Anggar yang 32% yang sisa tadi habis akhirnya apa kegiatan-kegiatan lain terpaksa mengalah </t>
  </si>
  <si>
    <t xml:space="preserve">Dana nagari yang bisa kami kecilkan untuk program stunting pertama kader KPM atau disebut pembangunan manusia. Hal ini ditegaskan memang untuk mengurus stunting di nagari. Kemudian yang kami fasilitasi kader KPM itu lengkap mulai dari kebutuhan harian kemudian ATK kemudian honornya itu kami fasilitasi dan itu dari nagari. Kemudian ada kader posyandu di sini ada 30 pada posyandu kami fasilitasi mulai dari ATK perlengkapan posyandu sarana prasarana posyandu kemudian insentif kader, itu kami fasilitasi dengan menggunakan dana desa. Termasuk gedung posyandu itu didanai dengan dana desa. Ada dana pemenuhan gizi bagi anak stunting kalau si ibu bisa mencukupi kebutuhan anaknya dengan dana mandiri mungkin dia syukur alhamdulillah, tapi jika dana tidak mencukupi ya memang sekali sebulan di dapat duit dari rp5.000 </t>
  </si>
  <si>
    <t>Masing-masing OPD ada melakukan kegiatan stunting di nagari, seperti PUPR dia kan ada kegiatan yang berhubungan dengan stunting seperti sanitasi dasar atau jamban sehat atau air bersih. (Pengerjaanya itu) sendiri-sendiri bu belum ada kerjasama dengan kita. (Hanya) ada koordinasi antara bidan desa dengan kepala Puskesmas terus dengan pendamping desa kita kerjasama dengan semuanya dan dinas DPMN kadang kita undang dalam sosialisasi</t>
  </si>
  <si>
    <t>Sebenarnya koordinasi pasti setiap program yang datang ke Nagari pasti koordinasi dengan Nagari tapi kita nggak tahu ini diberikan karena ada stunting jamban ini atau memang program anggota dewan prokernya gitu kan kita nggak tahu gitu sampai diberikan nggak pernah dijelaskan kan. Dana dana yang mereka punya memang dikelola sendiri (oleh mereka). (Terkait data)  harusnya kan udah turun orang KB kesini kita lokus stuntig gitu kan tapi kami cuma dikasih tahu lokus stunting tapi kami juga yang teriak teriak minta minta data, kalau ada data lain gitu kan. Dari Puskesmas kan sudah ada datanya tapi nanti kita juga yang minta kan istilahnya atau sedemikian dianggap nggak apa-apa aja gitu kan</t>
  </si>
  <si>
    <t>Misalnya dari dinas kesehatan gitu dia ngasih tahu mau mengadakan semacam sosialisasi kasih tahu. Paling dia koordinasi dengan kita tolong dibantu memfasilitasi pak wali ya kita fasilitasi. Fasilitas apa yang bisa kami bantu, cukup siapkan saja tempat misalnya atau kami butuh menghadirkan orang tolong bantu undang orang misalnya atau kami perlu ke lapangan tolong dampingi gitu aja bu bentuk koordinasi nya seperti itu, tidakada semacam singkronisasi. Yang mereka anggarkan sendiri ada yang karena anggaran mereka juga mungkin tidak cukup mereka minta bantuan dianggarkan di Nagari. Nah mereka lebih cenderung mengusulkan dan menyarankan bu. Koordinasi ada seringnya dengan Puskesmas kan di Puskesmas ada apa ada unit tersendiri yang menangani ini</t>
  </si>
  <si>
    <t>Kemarin karena dana kita kurang kita cuma ke kader aja baru, ke kader dulu baru tembus ke masyarakat. Jadi kita kumpulkan kader posyandu dan kader dasawisma terus kita adain sosialisasinya ke kader nanti kader yang perpanjangan tangan dari kita sampaikan ke masyarakat. (Sosialisasi yang dilakukan) ya tentang stunting, 1000 hari kelahiran anak, ibu hamil dan dan semua yang berhubungan dengan stunting. (Pemberian PMT) kemarin ini kita membantu dari PMT karena dari kader posyandu memberikan PMT. Nah di tahun 2021 kami ubah ke PAUD jadinya PMT-AS kan, cuma sekarang kami kembali ke posyandu rencananya jadi di posyandu nanti kita kasih PMT lagi. Sebanyak 8 kali dalam 1 tahun. Kalau Puskesmas biasanya kasih vitamin tambah darah atau tablet fe itu. Untuk PMT balita biasanya (ddiberikan) seperti kacang padi pokoknya segala asupan yang bisa meningkatkan gizi anak dan menambah berat badannya. (Pemberian Vit A) bulan Februari di posyandu, kalau orang itu tidak datang biasanya disusul oleh kader ke rumah rumahnya</t>
  </si>
  <si>
    <t>Belum ada. Secara keseluruhan hambatan kegiatan banyak masyarakat yang bilang kalau anaknya itu bukan stunting tapi karena keturunannya itu salah satu kendala. Terus yang kedua anggaran kurang karena anggaran nagari pun belum mencukupi semuanya seperti pembagian PMT tadi terbatas dengan dana tadi kalau dananya mencukupi lebih banyak lagi asupan gizi yang bisa kita berikan untuk ibu hamil dan anak balita tadi bu</t>
  </si>
  <si>
    <t>Kalau untuk (Monev) hanya waktu kita mengajukan APB, Jadi waktu kita mengajukan APBD karena kita lokus dilihatnya. Apakah ada penganggaran untuk stunting atau enggak nah itu cuma tapi kalau untuk monev ada dilaksanakan atau enggak itu kan direalisasi nampak juga tuh sudah direalisasikan atau belum, tapi tetap adalah yang mengontrolnya untuk stunting. Udah berapa persen realisasinya tapi itu biasanya cuma pendamping desa yang begitu. Permasalahan yang ditemukan kita kan kekurangan masih kekurangan alat timbangan, alat ukur. Kita ada kadar ini memang istilahnya itu yang belum di tempat kita belum pernah kita mengadakan pelatihan tentang tata cara pelaksanaan di kader posyandu, istilahnya kayak penggunaan alat ukur itu kan otodidak aja ibu-ibu bidan. Kita aja yang ngajar ke kadar kan gimana caranya. Oh ya disosialisasikan saja tapi kan dalam prakteknya akan ngelihat rame-rame itu aja. Ya tapi yang benar-benar kita adakan itu belum pernah mungkin, bisa jadi di salah timbang kan human error bisa aja terjadi kan bu</t>
  </si>
  <si>
    <t xml:space="preserve">Ya dilakukan monitor ini dari dinas kesehatan tuh bu. Saya juga nggak tahu persis tapi kita kan dapat informasinya dari dinas kesehatan itu melalui Puskesmas tadi mereka yang kasih tahu informasi, pak masih begini masih begini dari mana mereka tahu setelah mereka memonitor gitu ya </t>
  </si>
  <si>
    <t>Dalam bentuk laporan. Sejauh ini masalahnya yaitu tadi bu ada beberapa balita yang stunting dan itu biasanya kami dari nagari untuk mengatasi hal tersebut usaha kami waktu itu ada pemberian makanan tambahan khusus ibu kek dan Resti dan itu diberi dana oleh desa, kalau tidak ada ibu kek dan resti tidak diberikan. Itu tergantung bu kalau ada kami dilaporkan disitu kami fasilitasi. Kami pemerintahan ini bukannya tidak peduli atau tidak tersampaikan tapi karena terlalu banyak misalnya di bidang kesehatan saja banyak cabangnya belum lagi di bidang lain seperti pemerintahan. Jadi misalnya yang seharusnya anak-anak stunting kalau ada laporan di nagari kan sejauh ini kami memberikan dana posyandu memang rata seperti saat ini 5.000 jiwa per sekali posyandu untuk PMT nya, nah harusnya anak-anak terindikasi stunting tidak cukup dengan dana rp5.000 sesuai dengan ibu KEK tadi</t>
  </si>
  <si>
    <t>(Pencapaian intervensi) menambah pengetahuan bu, soalnya saat melaksanakan sosialisasi itu kan kita mendatangkan narasumber jadi dengan mendatangkan narasumber itu masyarakat jadi paham serta salah satu dari kegiatan PKK tadi kan ada pemanfaatan perkarangan dan khusus untuk asupan gizi ada dari PMT tadi jadi terbantu cakupan gizi. (Respon masyarakat) ada, makanya sebelum hari H ada posyandu biasanya kader menginformasikan kepada masyarakat besok ada kegiatan posyandu jangan lupa bawa anak bawa buku KIA, terus kalau ibu-ibu tidak datang kader yang langsung ke rumah untuk menimbang. (Data) belum ada tentang data (peningkatan penurunan stunting) tersebut itu</t>
  </si>
  <si>
    <t xml:space="preserve">Sampai sekarang bu penyediaan air bersih ih di seluruh Nagari kita punya 5 Jorong itu udah maksimal seluruhnya melalui Pamsimas tadi setiap dorong kan udah ada pamsimas nya kita 5 dorong masing-masing jorong ada pamsimas nya jadi ini sudah maksimal. Kalau kepemilikan jamban akses sanitasinya memang belum maksimal tadi karena ya itu tadi harusnya kan setiap rumah itu sebetulnya di pamsimas tadi itu bu setiap rumah yang akan disalurkan air pamsimas mereka juga harus sanggunp menyediakan jamban. Harusnya kan sejalan itu tetapi kan faktanya dilapangan yang namanya juga warga kebanyakan kan tidak mampu meyiapkan itu sendiri </t>
  </si>
  <si>
    <t>Kader yandu, BKB, KPM, Bidan Desa, RDS . Jumlah tenaga cukup. Tiap tahun melakukan peningkatan kapasitas kader. Tidak ada kendala, karna untuk mengatur tenaga yang ada di desa untuk sinergitas yaitu dengan cara melakukan rapat koordinasi utuk mengatur tenaga terhadap perkembangan penurunan stunting.</t>
  </si>
  <si>
    <t>Sarana dan prasarana yang diberikan dalam penangaan stunting di Nagari  menyediakan 15 Posayandu. Untuk alat pengukuran antropometri sudah lengkap pada 8 posyandu sedangkan 7 posyandu alat pengukuran antropometrinya belum lengkap. Adanya ketersediaan sarana dan prasarana yang diperoleh dari Dinas Kesehatan melalui Puskesmas ada 6 set alat pengukuran angropometri. Adapun kendala dalam sarana dan prasarana yaitu terletak pada dananya terbatas karena anggaran itu di tentukan tahun 2022. Untuk singkronisasi data dari KPM dengan data Dinas Kesehatan tidak sinkron, karna belum tersedia data di Nagari.</t>
  </si>
  <si>
    <t>Dalam perencanaan intervensi penurunan stunting  yang terlibat di nagari yaitu: KPM, kader yandu, bidan desa, BKB, RDS, masyarakat. Perencanaan intervensi penuruan stunting dilaksanakan pada Juli saat musyawarah perencanaan nagari. Untuk kendala terkait perencanaan tersebut yaitu masih kurangnya pemahaman masyarakat tentang konvergensi pencegahan dan penanggulangan stunting.</t>
  </si>
  <si>
    <r>
      <t xml:space="preserve">Bagaimana pembinaan pencegahan </t>
    </r>
    <r>
      <rPr>
        <i/>
        <sz val="12"/>
        <rFont val="Times New Roman"/>
        <family val="1"/>
      </rPr>
      <t xml:space="preserve">stunting </t>
    </r>
    <r>
      <rPr>
        <sz val="12"/>
        <rFont val="Times New Roman"/>
        <family val="1"/>
      </rPr>
      <t>di keluarga?</t>
    </r>
  </si>
  <si>
    <r>
      <t xml:space="preserve">Bagaimana pencapaian intervensi stunting? Pembinaan dalam peningkatan status gizi masyarakat? Pembinaan dalam peningkatan pengetahuan gizi masyarakat? Pembinaan pencegahan </t>
    </r>
    <r>
      <rPr>
        <i/>
        <sz val="12"/>
        <color theme="1"/>
        <rFont val="Times New Roman"/>
        <family val="1"/>
      </rPr>
      <t xml:space="preserve">stunting? </t>
    </r>
    <r>
      <rPr>
        <sz val="12"/>
        <color theme="1"/>
        <rFont val="Times New Roman"/>
        <family val="1"/>
      </rPr>
      <t>Pelaksanaan strategi promkes? Peningkatan surveilans gizi? Penguatan intervensi suplementasu gizi pada ibu hamil dan balita? Penyediaan makanan tambahan bagi ibu hamil KEK? Penyediaan makanan tambahan bagi balita kekurangan gizi? Suplementasi gizi mikro? Pembinaan dalam peningkatan persalinan di faskes? Pembinaan pelaksanaan STBM? Layanan pengendalian filariasis dan kecacingan?</t>
    </r>
  </si>
  <si>
    <t>Ada layanan pengendalian filariasidan kecacingan.</t>
  </si>
  <si>
    <t>Ada pelaksanaan STM (Sanitasi total berbasis masyarakat)</t>
  </si>
  <si>
    <t>Ada pembinaan dalam peningkaan persalinan di faskes</t>
  </si>
  <si>
    <t>Ada suplementasi zat gizi mikro</t>
  </si>
  <si>
    <t>Ada penyediaan makanan tambahan bagi baliita yang kekurangan gizi.</t>
  </si>
  <si>
    <t>Ada penyediaan makanan tambahan bagi bu hamil KEK (Pemberian PMT pemulihan berupa sembako seperti telur, beras)</t>
  </si>
  <si>
    <t>Ada penguatan intervensi mengenai suplementasi gizi pada ibu hamil dan balita</t>
  </si>
  <si>
    <t>Ada upaya peningkatan sistem surveilans gizi</t>
  </si>
  <si>
    <t>Adanya perencanaan strategi promkes pada keluarga</t>
  </si>
  <si>
    <t>Ada pembinaan dalam pencegahan stunting (dengan pemberian PMT penyuluhan dari Puskesmas seperti biskuit dan PMT pemulihan dari nagari berupa susu SGM for tri go)</t>
  </si>
  <si>
    <t>Ada pembinaan dalam pencegahan stunting (dengan pemberian PMT penyuluhan dari Puskesmas seperti biskuit dan PMT pemulihan)</t>
  </si>
  <si>
    <t>Ada pembinaan dalam peningkatan pengetahuan gizi keluarga</t>
  </si>
  <si>
    <t>Ada dilakukan pembinaan dalam peningkatan status gizi keluarga</t>
  </si>
  <si>
    <t>Ada penyediaan akses pendidikan anak usia dini melalui pemantauan kader KPM.</t>
  </si>
  <si>
    <t>Ada penyediaan konseling pengasuhan untuk orang tua</t>
  </si>
  <si>
    <t>Tidak ada penguatan regulasi mengenai label dan iklan pangan</t>
  </si>
  <si>
    <t>Tidak ada pengembangan pertanian dan peternakan untuk memenuhi kebutuhan pangan dan gizi rumah tangga</t>
  </si>
  <si>
    <t>Ada penyediaan akses bantuan pangan untuk keluarga kurang mampu</t>
  </si>
  <si>
    <t>Ada pemberdayaan perempuan dan perlindungan anak</t>
  </si>
  <si>
    <t>Ada penyediaan konseling kesehatan reproduksi untuk remaja</t>
  </si>
  <si>
    <t>Ada penyediaan konseling perubahan pilaku antar pribadi</t>
  </si>
  <si>
    <t>Ada penyediaan akses arminum</t>
  </si>
  <si>
    <t>Ada penyediaan akses air minum</t>
  </si>
  <si>
    <t>Ada penyediaan akses sanitasi yang layak</t>
  </si>
  <si>
    <t>Ada penyebaran luasan informasi mengeanai gizi dan kesehatan</t>
  </si>
  <si>
    <t>Ada penyediaan akses bantuan tunai untuk keluarga kurang mampu (PKH)</t>
  </si>
  <si>
    <t>Ada penyediaan akses kepada layanan kesehatan dan KB</t>
  </si>
  <si>
    <t>Ada penyediaan akeses aminan kesehatan (JKN)</t>
  </si>
  <si>
    <t>Ada pelaksanaan STM (Sanitasi total berbasis masyarakat, seperti (engadaan jamban)</t>
  </si>
  <si>
    <t>Disini sudah 12% penurunan stunting menurut data  (SSGI 2021). Sudah tercapai amanat Perpres. Rekomendasi jangka pendek dan jangka panjangnya Nagari mengharapkan data stunting tersedia di satu pintu agar semua yang berperan dalam penurunan stunting bisa mengetahui tentang data.</t>
  </si>
  <si>
    <t>Secara umum kita semuanya terlibat, tak terkecuali Kepala Dinas nanti di bebankan ada bidang namanya Kelembagaan Kemasyarakatan dan Adat, menjadi tanggung jawab dan tupoksi bidang Kelembagaan Masyarakat dan Adat (KMA), nah disamping itu juga Bidang Usaha Ekonomi Masyarakat dan Bidang Pemberitaan Nagari juga terlibat terutama dalam pengalokasian dana desa.</t>
  </si>
  <si>
    <t>Setiap sebulan sekali verifikasi (baru-baru ini) biasany 6 bulan sekai verifikasi data tersebut</t>
  </si>
  <si>
    <t>Kalau permintaan dari Pusat tu kita memang harus cepat kalau tidak anggaran itu bisa merevisi kadang di cut nya jadi kita harus bergerak cepat kalau memang ini, mana berkasnya dan kita mengajukan dari dinas kita.</t>
  </si>
  <si>
    <t>Tidak ada dana alokasi khusus stunting</t>
  </si>
  <si>
    <t>Sharing kabupaten kota itu berupa operasional mereka di lapangan, atau fasilitas keuangan, sekretariat, atau kegiatan yang seperti peningkatan kapasitas terkait pendamping ini. Seperti yang saya bilang tadi ada bimtek, rakor. Kegiatan capacity building itupun belum ada berbicara tentang stunting secara spesifik. Belum mengarah ke stunting. Hanya membahas tentang penyaluran, sinergitas antar terkait, kemudian masih banyak juga terkait penyaluran. Dan memang untuk stunting belum spesifik tapi sudah mengarah kesitu ada.</t>
  </si>
  <si>
    <t>Para pendamping, PSM,itu termasuk yang berperan itu di dalam monitoring. Mereka lebih tau keluarga yang bagian sosial masyarakat</t>
  </si>
  <si>
    <t>Kalau kita sudah bicara program di provinsi tapi ternyata dalam pelaksanaan nya tu tidak terkerjakan. Artinya apa yang kita sampaikan, kita sudah memberi pedoman, petunjuk, mungkin kendala kita di monev itu capaian capaian kita memang tidak maksimal. 
Kan sibuk dengan birokrasi, vaksinasi. Walaupun teman-teman gizi nya tidak terlibat di vaksinasi, tapi kan di input. Habis waktunya. Apalagi semua dikerahkan untuk covid kemaren. Semua terlibat.</t>
  </si>
  <si>
    <t xml:space="preserve"> Dinas Sosial</t>
  </si>
  <si>
    <t xml:space="preserve"> PUPR</t>
  </si>
  <si>
    <t xml:space="preserve"> Pangan</t>
  </si>
  <si>
    <t xml:space="preserve"> Pertanian</t>
  </si>
  <si>
    <t xml:space="preserve"> BAPPEDA</t>
  </si>
  <si>
    <t xml:space="preserve"> Dinkes</t>
  </si>
  <si>
    <t>CATEGORY (INPUT)</t>
  </si>
  <si>
    <t>CATEGORY (PROSES)</t>
  </si>
  <si>
    <t>CATEGORY (OUTPUT)</t>
  </si>
  <si>
    <t>SUB CATEGORY</t>
  </si>
  <si>
    <t>CATEGORY (PROCES)</t>
  </si>
  <si>
    <t>Kita turun ke lapangan dan meminta data, apakah sudah sesuai? Misalnya bahannya sudah dropping sudah berapa yang ditanam? Kadang sudah seminggu kan apakah sudah ada yg ditanam? Nanti dibuatnya disana Kecamatan ini sudah ditanam sekian-sekian, panennya, kami pun mengirim data ke Pusat. Monev langsung ke Kabupaten, ke lokasi. Misalnya kalau sekarang kami sedang ada orang pusat, mereka sedang verifikasi juga kan, verifikasi kegiatan pusat yang di Provinsi, bagaimanana orang pusat ke kita, kita juga begitu ke Kabupaten, Kabupaten ke Kecamatan pun juga seperti itu</t>
  </si>
  <si>
    <t>Bagian perencanaan biasanya Buk, kami yang dari Kabupaten kan mengisi apa saja, misalnya apa CPCL yang diminta pengisiannya lewat online, jadi orang pusat melihatnya lewat sana, minta ini minta ini gitu</t>
  </si>
  <si>
    <t>Siapa saja yang terlibat dalam program penurunan stunting? Apakah jumlah tenaga cukup? Bagaimana dengan kompetensi?</t>
  </si>
  <si>
    <t>Ada BAPPEDA, ada PUPR, ada Dinas Pangan, PMD, Dinkes. Di BAPEDA sendiri tidak ada tim legalnya. Untuk tim panel ada dari perangkat daerah yang terlibat, ada praktisi akademis, ada LSM juga ikut. Tim tidak ada legalnya, saing koordinasi saja</t>
  </si>
  <si>
    <t>Tidak ada secara spesifik (karena tidak ada program spesifik untuk stunitng). (Kecukupan) Cukup, bahkan ada yang lebih. Malah di padang ada 2. itu minimal (untuk Kader PSM). (Kompetensi) Sedang menuju registrasi tenaga yang ada. Jadi seluruh pekerja sosial itu nanti akan ada uji kompetensinya, punya STR nya juga, setidaknya mereka kan juga ada yang di kantor ini ada penyuluh sosial PMS, itu kan sama kaya kita di kesehatan ya ada STR nya.</t>
  </si>
  <si>
    <t>Bina Marga Cipta Karya dan tata ruang dan Dinas  Perumahan, Pemukiman dan Pertanahan. Memang keterbatasan SDM  contohnya disatu seksi itu cuma 3 orang, cuma ada kepala seksi ada staf, staf sendiri juga, contohnya saja setiap bidang itu yang PNS cuma 1 orang, sehingga keterbatasan SDM menjadi kendala</t>
  </si>
  <si>
    <t>Berapa alokasi dana utk Penurunan stunting? Untuk apa saja alokasi dana itu?  apakah cukup? Untuk apa saja yg belum didanai? Apa kendala terkait dana?</t>
  </si>
  <si>
    <t>Kalau kita bidang ketersediaan dan perawatan pangan, kemudian kalau anggarannya itu dulu kan ada Kasi Seksi gitu, ditempat Saya sekarang kan ada Sub Koordinator Buk, cuman ada 3 Sub Bagian, bidang ketersediaan, kemudian ada sumber daya pangan, terus kerawanan pangan. PDRP ini ada di kerawanan pangan. (Kecukupan) Terbatas sekali. Untuk sekarang gak ada penerimaan tenaga tambahan Buk, yang ada pensiun jadi yah ini lah Buk ada sekitar 10 kita Buk. Jadi kita yang bagian kita tetap yang bidang aja pengeluarannya gitu jadi kalau memang dalam proses jadi kita juga melibatkan dari bidang luar, pokoknya teman-teman satu dinas.</t>
  </si>
  <si>
    <t>Dana untuk kegiatan koordinasi, APBD untuk kegiatan pelaksanaan akselerasi sinergitas. Karena cuma koordinasi (Dana) cukup sih, tapi kalau untuk mengintervensi yang misalnya kami bilang kan pernah menselaraskan kegiatan antara Provinsi dengan Kabupaten Kota dan ini kan ada di anggrannya di masing-masing Dinas yang terkait</t>
  </si>
  <si>
    <t>Tidak ada alokasi stunting. Permasalahan terkait dana yaitu pencairan dana kegiatan yang kadang tertunda</t>
  </si>
  <si>
    <t>Alokasinya itu ada sekitar  3M. Jadi kita karena ini sudah khusus untuk stunting jadi sistemnya jadinya tender Buk, pengadaan di 7472 KK. Dana untuk PDRP, Kemandirian Pangan, Rumah Pangan Lestari. Penggunaan jadi dia tergantung alokasi yang disediakan aja gitu Buk. Jadi untuk alokasi kita pastikan terlebih dahulu memang semakin lama semakin naik, juga tergantung kalau ada permohonan buk misalkan ada dari 10 Kabupaten-Kota yang mampu kita beri intervensi cuma 2 atau 3 Kabupaten-Kota, nah ini kan sudah nampak kekurangannya berapa. Permasalahannya karena covid banyak dana yang terserap kesana</t>
  </si>
  <si>
    <t xml:space="preserve">SDM yang mendukung dan cukup, fasilitas pipa yang memadai, dan pengembangan teknologi untuk meningkatkan kualitas pengelolaan air bersih walau membutuhkan dana lebih. </t>
  </si>
  <si>
    <t>Diambil dari dana desa. Sekitar 30% idealnya untuk stunting (sanitasi). Untuk PAMSIMAS, SANIMAS, SANDES (Air bersih, sanitasi limbah, dan jamban). (Dana) Cukup, jika penyerapan di realisasinya optimal. Dana tidak terserap maksimal, karena Wali Nagari (sebagai pemegang kebijakan dana desa) itu takut regulasinya tidak ada, padahal ada dalam Permendes permendes no 5 tahun 2019. Jadi itu sudah ada cuman pemahamannya lagi.</t>
  </si>
  <si>
    <t>Ada. Rumah bibit gitu sih, sudah masuk dalam itu ndak? Kalau APBN alokasi dana 50 jt, ke kelompoknya langsungn, jadi dari dana itu untuk kelompoknya masing-masing, ada bibit, ayam juga ada, umpama di pekarangan masing-masing anggota juga ada nantikan ada polibeg, bibit, perikanan juga</t>
  </si>
  <si>
    <t>Kalau PKH kepada masyarakat itu ada diberi kartu yang bisa sebagai ATM. Bisa digesek di e-warung dan BRILink. Bantuan non tunai itu nanti belanjanya di e-warung. Alatnya Kartu PKH, dan setiap penerima PKH punya kartu</t>
  </si>
  <si>
    <t>PKH itu mungkin tidak bisa menjangkau keseluruhan. Jadi seharusnya. Jadi selama ini masih berkutat dalam permasalahan data. Jadi sekarang sudah mulai mengarahkan adanya verifikasi termasuk sekarang bisa mengusulkan sendiri, melalui aplikasi. Itupun sebenarnya tidak memecahkan masalah dengan cepat. Karena bisa saja kita daftar sekarang, hasilnya belum jelas. Jadi begini bu penerima PKH ini kriterianya pusat yang menetapkan kan, Siapa orangnya by name by adress itu pusat yang menentukan kan. Sementara yang tau bumil resti itu yang punya akses kepada stunting, orang pusat kan gatau. Jadi sinergi data itu.</t>
  </si>
  <si>
    <t>Kalau untuk masalah itu tidak terlalu karena mungkin untuk pengadaan agak terlambat kita memasukkan ke pusat, tambah lagi surat keluar, jadikan agak memakan waktu tapi diluar itu rasanya tidak. Kalau sudah mengajukan kontrak kan langsung saja surat kontrak.</t>
  </si>
  <si>
    <t xml:space="preserve">Dari dana pusat nanti masuk ke Kabupaten/Kota. Nanti turun ke kelompook masyarakat untuk pengelola. Nanti mereka akan diberikan dana itu akan masuk ke kasnya kelompok pengelola itu dan mereka akan melaksanakan pekerjaan itu, jadi sama juga Buk dananya masuk ke PU dulu, nanti PU transfer ke kelompok jadi ada namanya KKM Kelompok Kerja Masyarakat, yang sering masuk namanya Kelompok Swadaya Masyarakat, kalau namanya di Pamsimas sebelum masuk ke kelompok pengelola Pamsimas namanya AKKM, nah AKKM inilah yang akan melaksanakan perhitungan, setelah AKKM selesai diserahkan langsung ke Kapes tadi, kalau yang di Sanimas sama juga statusnya, jadi dari PU pengelola di transfer dananya ke KSM, dari KSM melaksanakan itu nanti diberikan dalam bentuk Permin </t>
  </si>
  <si>
    <t>Bagaimana proses perencanaan terkait penurunan stunting?</t>
  </si>
  <si>
    <t>PERTANYAAN</t>
  </si>
  <si>
    <t xml:space="preserve"> BPM</t>
  </si>
  <si>
    <t>Apakah ada peralatan penunjang untuk penanggulangan stunting? Apa jenis alatnya?  Bagaimana ketersediaannya?</t>
  </si>
  <si>
    <t>Dari mana sumber anggaran untuk penanggulangan stunting? (Dana Pusat, APBD, DAK)</t>
  </si>
  <si>
    <t>Bagaimana proses pencairannya? Sulitkah?</t>
  </si>
  <si>
    <t>Apakah mencukupi?</t>
  </si>
  <si>
    <t>Kemana saja dialokasikan dana tersebut? Apakah sesuai dengan lokus stunting? (persoalan sering tidak maching)</t>
  </si>
  <si>
    <t>Apakah ada alokasi dana untuk penanggulangan stunting di level rumah tangga?</t>
  </si>
  <si>
    <t>Perencanaan dilakukan setiap tahun untuk tahun berikutnya semacam siklus. Kalau mau lebih awalnya lagi kemaren kami dengan PEMDA melakukan MUSREMBANG bulan maret di dalamnya terlibat ada BAPPEDA dan OPD yang terkait dengan stunting. Karena memang semua OPD Provinsi disampaikan perencanaan-perencanaan yang mungkin mereka anggarkan untuk tim konvergensi.</t>
  </si>
  <si>
    <t>Kalau dulu mungkin sekedar menginformasikannya saja (ke OPD terkait). Kalau kita kan ada namanya EPPD. Contohnya sekarang di tahun 2022, untuk tahun 2023 sudah dimulai sejak Januari, masing-masing perangkat daerah membuat rencana kerja tahunan, nah di rencana kerja tahunan masing-masing inilah dibahas, kami melakukan ini untuk sekarang, tapi tidak melakukan penekanan secara khusus terkait stunting. Ada RPJMD, jadi stunting ini jadi indikatornya Kepala Daerah, salah satu koordinasi yang dilakukan oleh Provinsi kemaren itu ada memasukkan stunting ini ke RPJMD nya masing-masing Kabupaten Kota. Provinsi tidak secara khususnya melakukan inovasi  tapi, inovasi ditugaskan ke dinas Kabupaten Kota masing-masing.</t>
  </si>
  <si>
    <t>Siapa yg terlibat?</t>
  </si>
  <si>
    <t>Dari januari</t>
  </si>
  <si>
    <t>Menurunkan surat ke bawah bagaimana mereka bisa memfasilitasi untuk pernyataan Peraturan Bupati tentang pemanfaatan dana desa untuk stunting, umumnya seluruh Kabupaten-kota yang menjadi lokus stunting. Dan juga  memfasilitasi bagaimana Perbup ini bisa lahir nah di perbup itu nanti akan dituangkan berapa anggaran yang akan mereka pakai, apa saja kegiatan yang bisa mereka biayai dengan dana desa kemudian terutama sekali tentang pembentukan Kader KPN, nah Kader KPN ini di aksi 5, itu honornya dengan dana desa itu, honornya kemudian operasionalnya, kemudian hal lain yang terkait dengan penggerakkan Kader KPN ini semuanya dari dana desa.</t>
  </si>
  <si>
    <t>Misalnya kita mau membuat RKA di tahun 2023, dimulai dengan ada surat permohonan secara total yang tidak bisa kita penuhi kemudian yang kedua kita selalu koordi dengan Dinas Kesehatan, kita lihat dari data-data kesehatannya, bisa nampak berapa yang harus kita intervensi. Kemudian, alokasi yang disediakan tergantung dana yang tersedia. Kemudian kita masuk ke SOP nya untuk kita laksanakan. Masukkan surat permohonan kalau mereka sudah identifikasi sekian kebutuhannya gizi dan wanita hamil gitu. Jadi kan kita tetap dasarnya tidak jauh-jauh dari Peta, kemudian usulan penerimanya yaitu kelompok tani yang rawan. Kelompok taninya verifikasi apakah sesuai, cek ketersediaan bahannya cukup nggak, kemudian apakah mereka memang bersedia dan nanti apakah dikerjakan. Untuk KRPL, Perencanaan kita kan di awal bikin target dulu ya, misalnya 5 tahun, kalau nanti sudah oke atau ada perubahan juga atau ada yang dikembangkan nanti baru kita tetapkan di anggarannya berapa kira-kira mau dipakai.</t>
  </si>
  <si>
    <t>Salah satunya adalah surat pernyataan yang harus dipenuhi oleh Wali Nagari kemudian terkait dengan masalah lahan kosong. Masyarakat itu diminta ikut dalam gotong royong jadi memang beberapa harus mereka penuhi. Kemudian di awal November penetapan SK desa Pamsimas harus dibuat oleh Bupati kemudian diusulkan oleh Kementerian PUPR. Kemudian mulai dari November sampai dengan Februari mereview terkait dengan apakah sistemnya seperti apa yang mau kita bangun di air minum, jadi itu memang tidak akan mungkin semua lokasi, satu tahun rata-rata ada 300-500 lokasi. Kita akan melakukan sampling misalnya di Kabupaten A itu ada 20 atau 30  lokasi, kita akan ambil mana sumber mata air, mana yang air permukaan, nanti kita akan pilah. Termasuk dengan kesiapan Dinas Kabupaten dan Kota, kita akan duduk secara tim pokja, PUPR, DPMU, Dinas PMD, BAPPEDA, Kesehatan memberikan masukan dan kontribusi terhadap kesempurnaan dokumen-dokumen yang harus dilengkapi.</t>
  </si>
  <si>
    <t>Pamsimas itu mulai dari bulan September, itu sudah mulai Kementerian PUPR meminta usulan untuk tahun berikutnya. Mulai dari Agustus sampai Oktober rata-rata Kabupaten Kota sudah mulai mencari lokasi-lokasi yang menjadi dana usulan mereka. Dan ada namanya itu konsul pendampingan Buk, ada fasilitator. Keterangan diatas hanya untuk PAMSIMAS, dilakukan pada bulan September setiap tahunnya. Namun, jika kegiatan rembuk stunting lints sektor OPD, itu biasanya dilakukan di hotel dengan jadwal yang ditetapkan Bappeda</t>
  </si>
  <si>
    <t>Di Dinas-dinas tidak, kami mengerjakan tupoksi masing-masing, tupoksi kami baru cuma misal ada benih yang akan diberikan ke masyarakat tidak ada sosialisasinya. Tapi mungkin dengan Dinas Pangan ada seperti mengurus masalah ketahanan pangan, nah kalau kami Dinas tanaman pengaturan masalah mengenai ketahanan pangan dengan beberapa commodity misal padi, cabe, coklat nah itu Dinas Pangan Koordinatornya gitu Buk, kami sebagai suply penyedia petani.</t>
  </si>
  <si>
    <t>Program dari dinas pangan berintegrasi dengan Dinas Kesehatan karena Dinas Pangan mendapatkan data stunting dari Dinas Kesehatan. Selain itu, ada tata cara penyampaian bantuan, jadi kalau untuk tanggung jawab pendataan biasanyakan itu dari Kabupaten Kota, yang terkoordinasi sama Nagari kan buk, kemudian data terkait data gizi-gizinya Buk, kemudian Ibu hamil dan menyusui otomatis dari yang kesehatan daerah, jadi nanti dari Kabupaten Kota dengan yang kesehatan. Untuk yang kelayakan penerimanya ini dari Nagari, yang mengeluarkan surat keterangan tidak mampu</t>
  </si>
  <si>
    <t>Kita tetap dari dinas pangan Provinsi ke Dinas Pangan Kabupaten Kota nah nanti yang bakal berkoordinasi di tingkat 2 mereka Buk. Mereka kan laporannya per bulan, mereka jumlah aja, nan kalau kita minta data, mereka memberinya berupa jumlah total dan grafik gitu, tapi yang punya  tetap ditingkat Kabupaten Kota masing-masing, makanya kita manfaatkan juga . Untuk kegiatan PDRP, kita meminta nama sama butuh tim teknis, kemudian nanti mereka memberikan. Jadi kalau untuk Dinas Kesehatan kan juga terkait dengan koordinasi di meraka ke bawah nantinya Buk, ke Kabupaten-Kota, kalau BKKBN memang karena mereka di sektor di Sumbar sekarang.</t>
  </si>
  <si>
    <t xml:space="preserve">Kalau koordinasi otomatis belum optimal ya pak ya, karena tidak hanya ke tingkat 1 tapi juga ke tingkat 2 nya, jadi ibaratnya ini nagari kemandirian pangan atau program otomatis di bawah Gubernur, nah nanti di bawah kalau ada lagi tuh yang di tingkat 2 kan Bupati, Walikota, kebanyakan nih ya Pak Visi Misinya tergantung politiknya, misalnya Bupati Visi Misinya berbeda otomatis anggarannya juga berbeda, misalnya kayak Dinas Pangan beberapa daerah saya lihat kita evaluasi anggaran pendampingan itu tidak mencukupi gitu. Kabupaten-Kota nih yang harus kita bina, Terlihat bahwa pendampingannya itu masih belum maksimal. </t>
  </si>
  <si>
    <t xml:space="preserve">Bersa fortifikasi zink : kami diberikan tugas oleh pusat/ Kementrian untuk pengembangan padi dengan biofortifikasi nutrisi zink yang anti stunting. Dimana padinya itu agak seperti pulen, tapi tidak pulen kali. Wilayah yang mendapatkan tanaman biofortifikasi yaitu Pasaman Barat, Pasaman, Pesisir Selatan dan tahun lalu (2021) ada Dharmasraya. Berkemungkinan disitu banyak data stunting tapi kami tidak mengetahuinya. Nah begitu kondisinya, Program ini dilaksanakan sejak tahun 2021 (600 Hektare) dan 2022 (1.250 Hektare). Kalau dari Dinas, sewaktu dari pusat Kementrian Pertanian dipembagian peta awal itu sudah ada penetapan daerahnya seperti Pesisir Selatan, Pasaman Barat dan Pasaman. Hal ini berdasarkan CPCL yang masuk. </t>
  </si>
  <si>
    <t>Kawasan Mandiri Pangan : Nagari-nagari yang mengolah ketahanan pangan menurut peta ketahanan dan kerentanan pangan. Jadi diambil lah nagari-nagari yang mengalami kerentanan di prioritas 1, 2, 3 yang indikasinya masih kearah kerawanan pangan, kemudian nagari-nagari tersebut di SK kan oleh Gubernur tapi sebelumnya tetap usulan dari Kabupaten-Kota dulu di SK kan menjadi nagari mandiri pangan. Itu kita intervensi. Tahun 2017 awalnya ada 32 nagari di Sk nya yang pertama kemudian di 2018 ada 55 nagari, nah kemaren di 2019 ada nambah SK nya itu di 67, di 2020 jadi 97, di 2021 kita nggak nambah, nah untuk tahun ini di 2022 kita targetnya menjadi 110. Intervensinya berupa bibit-bibit tanaman. Kalau yang P2L jadi apakah lele dalam ember, kemudian hidroponiknya atau tanaman-tanaman sayur disekitar rumah aja, ayam juga sekian ekor. Nah kalau itu kita agak banyak, agak besar sedikit karena dia kelompok tani, daerahnya agak besar dan itu lebih banyak tanamannya misalnya manggis, pokat, durian dan semacamnya.</t>
  </si>
  <si>
    <t xml:space="preserve">Khusus untuk penanganan stunting, baik itu yang kondisi penanganan yang ada sama pencegahannya. Kita juga ada aaa SKPG, kita ada Sistem Kewaspadaan Pangan Gizi, biasanya kalau untuk stunting ini kan aspek pemanfaatan pangannya yang kurang gitu. Sehingga anak-anak bermasalah di gizi, dasarnya salah satunya Buk, tapi tidak hanya peta itu, karena dasarnya kita tetap surat dari Kabupaten-Kota </t>
  </si>
  <si>
    <t>Kalau monitoring secara umum ada kita rutin monitoringnya, monitoring kemandirian pangan ataupun PDRP, kalau PDRP kan diberi bantuan kemudian barangnya habis langsung, palingan kan evaluasinya kita apakah memang kita ulang lagi, apakah sampai mereka menerimanya, apakah barangnya itu tidak rusak, tidak busuk, pokoknya kebermanfaatannya apakah mereka menerima kemudian mereka merasakan manfaatnya. Misalnya kita ada kajian-kajian keberhasilan program walaupun untuk keberlanjutan programnya kayak gimana, tapi yang secara konsepnyakan misalnya ini udah di pertengahan. Jadi misalnya kopi kita sudah ada dibeberapa lokasi waktu itu tahun 2019 dan sekarang sudah mulai berbuah, sudah panen dan sudah mulai menjual, kalau untuk itu mereka minta bantuan apa itu untuk pengolahannya. Jadi otomatis kan pendapatan, keterjangkauan, dengan meningkat pendapatan di Pertanian otomatis kan mereka nanti untuk asupan makanannya tentu logikanya lebih maksimal.</t>
  </si>
  <si>
    <t>Dari bidlu ini menyangkut sdm-nya mungkin untuk mengurangi stunting ini. Kita berupaya untuk memberikan masukan supaya memberikan penyuluhan ke petani itu untuk mengurangi penggunaan pestisida. Di bidang tanaman pangan berupaya untuk memperbaiki tingkat perekonomian masyarakat melalui peningkatan produksi serta kualitas tanaman pangan. Khususnya karena daerah kab ini adalah daerah penghasil beras, sehingga dengan berubahnya ke arah yang lebih baik ekonomi masyarakat kita berharap masyarakat bisa memenuhi kebutuhan-kebutuhan pokok dalam konsumsi mereka. Bidang peternakan sendiri mungkin yang program kegiatan yang langsung untuk menangani prevalensi stunting ini mungkin tidak ada. Soalnya kami lebih fokus untuk peningkatan produksi serta kualitas produksi</t>
  </si>
  <si>
    <t>(Dinsos dalam pelaksanaanya) Dalam praktek pekerjaan di lapangan, orang-orang ini kita rehat dulu permasalahan ini sudah itu baru kita lindungi, di lindungan itu kita mempunyai KIS PKH kita mempunyai sembako setelah. Kita berilah bantuan per makanan dengan bantuan PKHl. Apa yang diberikannya benarkah dibelikannya protein dibeliin nya sesuai dengan kebutuhan pokok yang 9 itu sesuai nggak. Sebenarnya kami enggak ada ada nggak ada kami yang orang PKH bayinya stunting nggak ada mohon maaf tidak ada kita cuman diluar yang program PKH seperti Bansos mungkin ada kalau yang nggak kita kita karena disitu teliti sekali memberikan bantuan yang pada tempatnya.</t>
  </si>
  <si>
    <t>(Kelaksanaan kegiaatn khusus Stunting) kalo yang sanitasi padat karya betul itu khusus stunting, kalo pamsimas beda bukan daerah stunting, itu daerah yang butuh air minum, air minum pedesaan. Kalo yang limbah atau sanitasi itu khusus tematik stunting.
(Tindakan pada daerah stunting) itu tergantung lokasi. Misal kegiatan air minum lalu ada kegiatan limbah. Misalkan dalam satu nagari disana kita temui wali nagarinya dulu, dari wali nagari nanti mereka mengesahkan SK untuk membentuk masyarakat. 
(Terkait pemeliharaan) pemeliharaan sih ada untuk kelompok cuma untuk sekarang ini sosialisasinya belum maksimal, cuma untuk air minum itu sudah bagus sebab udah aktif, cuma di limbah ini yang belum kuat sosialisasinya.</t>
  </si>
  <si>
    <t>(Yang kita lihat) Variasi makanan sebenarnya yang menjadi masalah, kita daerah Sentral beras nggak ada rasanya yang nggak makan cuman yang keberagaman konsumsinya itu yang masih menjadi masalah untuk kita. Jadi mereka lebih tinggi konsumsi berasnya daripada yang lain-lain. Sebenarnya kan kalau untuk stunting ini keberagaman itu yang gizinya tuh mulai dari telur sayur-sayuran daging dan sebagainya komposisi itu yang mereka masih kurang jadi kita lihat dari data. (Monevnya) Kalau secara khusus di dinas pertanian ini tidak ada cuman kan rapat dinas kita rapat dinas kali sebulan dengan penyuluh penyuluh itu Pak Kades selalu menginformasikan tentunya hal-hal yang seperti yang kita bicarakan tadi itu di rapat dinas bersama semua penyuluh 14 PBB kita informasikan itu. Kita tidak pula ada evaluasinya apakah mencukupi atau tidak cuman tadi kita coba berusaha mengangkatkan kegiatan di daerah lokus Nagari stunting Kecamatan stunting itu aja.</t>
  </si>
  <si>
    <t>Dari awal saya tidak yakin apakah mungkin status gizi kabupaten ini terjelek di Sumatera barat. Saya pikir rata-rata setara. Apakah samplingnya diambil secara sampling by name by address lalu diambil di secara acak. Lalu kita lakukan e-PPBGM, angka kita di 16,2. Kalo iya setidak tidaknya angka saya harus di atas 30, baru saya yakin, benar yang dilakukan itu.                                           Arahan presiden harus turun 3% stunting, itu semua kab/kota, kemudian sekarang yang menjadi leading nya untuk penurunan stunting itu kan BKKBN, saya ngak tau di tingkat kabupaten itu seperti apa, apakah sekalian dengan pembiayaannya ada disitu, karena intinya kan orang mau bekerja itu uangnya harus ada dulu, kemudian cukup ngak petugasnya, pada saat intervensi kepada orangnya, petugas kita cukup banyak</t>
  </si>
  <si>
    <t>Dana Stunting Tahun 2021  
Rekening Pengelolaan Pelayanan Kesehatan Gizi Masyarakat : Rp 1.818.451.750
Rekening Pengelolaan Pelayanan Kesehatan Bayi Baru Lahir : Rp. 125.126.000
Rekening Pengelolaan Pelayanan Kesehatan Balita  : Rp. 50.884.250
Rekening Pengelolaan Pelayanan Kesehatan Ibu Hamil : Rp. 1.502.797.500
Rekening Pengelolaan Pelayanan Kesehatan Ibu Bersalin : Rp. 2.718.110.000
( Termasuk Dana Jampersal : Rp 2.550.389.000 )
Dana Stunting Tahun 2022
Rekening Pengelolaan Pelayanan Kesehatan Gizi Masyarakat : Rp 1.362.062.946
Rekening Pengelolaan Pelayanan Kesehatan Bayi Baru Lahir : Rp. 21.586.500
Rekening Pengelolaan Pelayanan Kesehatan Balita  : Rp. 78.470.000
Rekening Pengelolaan Pelayanan Kesehatan Ibu Hamil : Rp. 1.250.858.525
Rekening Pengelolaan Pelayanan Kesehatan Ibu Bersalin : Rp. 581.940.050
( Termasuk Dana Jampersal : Rp 569.774.200)</t>
  </si>
  <si>
    <t>Intervensi spesifik dilakukan untuk semua program, secara integrasi lintas program dan lintas sector.
Kegiatan Filariasis :
Pemberian Obat Pencegahan Massal (POPM) tahun 2006 – 2015
Evaluasi dilaksanakan 3 kali yaitu : 
Transmisi Assessment Survey (TAS 1) Tahun 2006 dengan hasil lolos
TAS 2 Tahun 2020 dengan hasil lolos
TAS 3 harusnya 2022 akan tetapi ditunda karena focus di kabupaten kota yang akan di evalusi 2020 dan 2021 yang tertunda juga. Jika TAS 3 sudah lolos maka aka nada evaluasi dari WHO dan jika lolos juga akan ada sertifikat bebas filariaris.
Kegiatan kecacingan :
Kegiatan yang dilakukan secara lintas program adalah pemberian obat cacing yang dilaksanakan secara integrasi bulan februari dan agustus saat pemberian Vitamin A.</t>
  </si>
  <si>
    <t>Prasarana dan sarana air minum yang akan dibangun, dipilih berdasarkan berbagai pertimbangan, antara lain: ketersediaan lahan, bahan, kondisi sosial ekonomi dan budaya masyarakat setempat serta ketersediaan sumber air baku. Sumber air baku yang bersumber dari Mata Air dengan sistem transmisi dan distribusi dengan gravitasi dan pemompaan. Untuk sarana sistem PAM mata air ini dengan penangkap mata air , intake, hidran umum/kran umum. Sumber baku untuk  air tanah (Air tanah dangkal  dan Air tanah dalam), untuk sistem transmisi dan distribusi dengan cara pemompaan, untuk sarana menggunakan sumur gali (cincin beton), pompa, bak penampung, kran umum. Sumber baku untuk air permukaan (seperti Sungai dan danau), untuk sistim transmisinya dengan gravitasi dan  pemompaan.</t>
  </si>
  <si>
    <r>
      <t>Berawal dengan adanya program BPJS ada aplikasi E-Dabu yang merupakan sebuah inovasi yang dilakukan oleh BPJS Kesehatan sebagai bukti dari komitmen untuk memberikan pelayanan yang terbaik, kemudahan akses serta kepraktisan pelayanan bagi peserta program JKN. Selain itu ada PKH ada kegiatan seperti FDS (</t>
    </r>
    <r>
      <rPr>
        <i/>
        <sz val="11"/>
        <color theme="1"/>
        <rFont val="Times New Roman"/>
        <family val="1"/>
      </rPr>
      <t>Family Development Session</t>
    </r>
    <r>
      <rPr>
        <sz val="11"/>
        <color theme="1"/>
        <rFont val="Times New Roman"/>
        <family val="1"/>
      </rPr>
      <t>) atau dikenal dengan Pertemuan Peningkatan Kemampuan Keluarga (P2K2) yang merupakan Instrumen strategis dan bagian dari proses pemberdayaan dalam Program Keluarga Harapan (PKH) yang berupa pertemuan kelompok Keluarga Penerima Manfaat PKH.  Ada 5 modul sebagai upaya untuk mewujudkan tujuan dari PKH yaitu: memandirikan kemampuan kognitif, afektif dan psikomotor KPM pada modul Pendidikan, Kesehatan dan Gizi, Ekonomi, Perlindungan Anak, Kesejahteraan Sosial Lansia dan Penyandang Disabilitas.</t>
    </r>
  </si>
  <si>
    <t>Pertama tujuan dan sasaran, mekanisme pengadaan barang, pertanggung jawaban administrasi dan pelaksanaan monitoring, evaluasi dan pelaporan. Kemudian seleksi CPCL, memastikan Calon Petani dan Lokasi sesuai kriteria. Lalu tahap pengadaan bantuan sarana produksi, memastikan kelengkapan dokumen pengadaan dan ketersediaan saprodi sesuai dengan jadwal kontrak. PAstikan penyaluran sesuai dengan SK PPK.  Pada pemanfaatan bantuan, memastikan kebenaran dan ketepatan penggunaan, ketersediaan saprodi sesuai dengan jadwal tanam serta dimanfaatkan sesuai dengan tujuan. Terakhir lakukan Pemantauan, Evaluasi dan Pelaporan, memastikan administrasi BAST, Berita Acara Hibah Barang Milik Negara, dan lain-lain.
Untuk pelakasanaan Kawasan Rumah Pangan Lestari dan Kawasan Mandiri Pangan itu terletak di Dinas Pangan.</t>
  </si>
  <si>
    <t xml:space="preserve">1. Mengkoordinir pelaksanaan kegiatan/program dalam rangka perluasan akses BPNT dan PKH untuk keluarga kurang mampu.
2. Melakukan pengawasan spesifik terhadap penyaluran BPNT dengan berfokus kepada: Pengendalian supply bahan pangan BPNT, kualitas bahan pangan, aksessibilitas bagi penerima manfaat di daerah terpencil, Pengendalian konflik sosial yang mungkin terjadi akibat perubahan data penerima manfaat 
3. Memastikan ketersediaan basis data yang akurat terkait fakir miskin dan orang tidak mampu sebagai sasaran program perlindungan sosial.
4. Memberikan edukasi tentang stunting bagi pendamping PKH, TKSK, dan pekerja sosial lainnya
5. Memastikan keluarga penerima manfaat (KPM), PKH, dan BPNT 1000 Hari Pertama Kehidupan mendapat edukasi, promosi, dan sosialisasi tentang pengasuhan dan gizi.
</t>
  </si>
  <si>
    <t>Ya. Tim koordinasi pimpinan sebagai pengarah, penanggung jawab, kemudian BAPPEDA sebagai koordinator secara teknis. .Ada Dinas Kesehatan, Dinas Pendidikan, DPUPR karena mereka bertanggung jawab di bidang air minum, PERKIM yang bertanggung jawab di bidang sanitasi, kemudian Dinas Sosial yang bertanggung jawab di bidang sosial masyarakat, kemudian ada Dinas Pengendalian Penduduk dan keluarga berencana, kemudian Dinas Ketahanan Pangan ini berkaitan dengan penganekaragaman konsumsi pangan, kemudian ada juga Dinas Pemberdayaan Masyarakat Nagari, ini mereka yang bertanggung jawab terhadap fasilitasi nagari di dalam aksi konvergensi di nagari, itu yang pokok. Untuk pelaksanaan prgram per OPD, data ini kami berkoordinasi dengan Kabid Sosbud, kalau seandainya sosbud tidak memberikan greenlight disitu, misalnya lokus ketika kami mengusulkan, maka kami akan mengarahkan OPD untuk memindahkan tagging ny.</t>
  </si>
  <si>
    <t>Dana desa jumlahnya beda beda tiap nagari, hanya 32% dari dana desa yang dapat dipakai untuk kepentingan stunting, dari 32% itu sudah termasuk pembayaran honor kader dsb. Proses pencairan dana desa dengan menberikan laporan kegiatan stunting tahun sebelumnya. Dana dialokasikan yang wajib itu insentif kader, penyelenggara Posyandu, PMT kadang ada, kader KPM, guru PAUD, BKB posyandu. PMT itu untuk semua anak di posyandu jadi tidak stunting saja. Bidang keuangan dan Aset berkoordinasi dengan nagari mengarahkan Nagari untuk menyusun anggaran yang memprioritaskan kepada stunting, juga melakukan koordinasi dengan kader sehingga kader dapat menyampaiakan permasalahan stunting dalam penganggaran APB Nagari, sehingga ada tambahan dana untuk kegaiatan stunting.</t>
  </si>
  <si>
    <t>Hanya 32% dari dana desa yang dapat dipakai untuk kepentingan stunting</t>
  </si>
  <si>
    <t>Yaa sesuai dengan berapa yang dikasih</t>
  </si>
  <si>
    <t>Diseleksi nagari-nagari nya mana yang layak diusulkan untuk menjadi Nagari Mandiri pangan. Indikator (Pilihan Nagarinya) yang FSVA ini kan menyangkut ada 6 indikator salah satunya itu termasuk stunting, jumlah tenaga kesehatan, rasio jumlah tenaga kesehatan dengan jumlah penduduk setempat kan, terus sarana air bersih, terus akses jalan, luas lahan baku sawah. Pekarangan Pangan Lestari ini sebenarnya bantuan dalam bentuk uang dimasukkan ke rekening kelompok, itu sasarannya juga kelompok wanita Tani, melalui aplikasi itu untuk perencanaan kegiatan tahun berikutnya udah dibentuk di aplikasi e-monev dengan catatan kita telah melakukan kan survei atau CPCL ke lokasi ke kelompok penerima yang akan kita usulkan nanti hasil dari penginputan kita masukkan nanti kita bikin tor nya atau kerangka acuan kerjanya lali kita bikin RAB-nya sesuai dengan pagu anggaran yang ada di aplikasi, itu perencanaan kalau khusus P2L</t>
  </si>
  <si>
    <t xml:space="preserve">Nagari Mandiri diusulkan 10 pada 2021, cuman 7 baru yang di SK kan oleh Gubernur. Kegiatannya sebenarnya kami kan berkoordinasi dengan dinas pangan provinsi. Lebih banyak bantuan itu dari provinsi erupa pengadaan tanaman buah, sasarannya kelompok tani. Kami cuma mendampingi dan dan membina aja. Pekarangan yang kita intervensi, untuk tahun 2021 13 kelompok. Dasarnya untuk membantu program prioritas daerah stunting, untuk di daerah rawan pangan dan untuk  meningkatkan ketahanan pangan. Nah penggunaannya itu diatur dengan juknis itu kegunaannya untuk pembuatan rumah bibit termasuk dengan pembibitannya, kemudian pengolahan demplot. Kemudian ketiganya untuk ketanaman, ini tntuk tanaman ke anggota dibagikan polybag, juga bibit tanaman dari 5 bibit tadi diberikan ke anggota.
</t>
  </si>
  <si>
    <t>Terdapat 7 Nagari Mandiri Pangan yang di SK kan oleh Gubernur. Dan terdapat 13 kelompok tani yangdi intervensi terkait Pekarangan Pangan Lestari untuk tahun 2021.</t>
  </si>
  <si>
    <t>Total penerima PKH tahun 2018 berjumlah 16396, pada 2019 berjumlah 15858 dan pada 2020 berjumlah 16231</t>
  </si>
  <si>
    <t xml:space="preserve">Tidak ada </t>
  </si>
  <si>
    <t>Rasanya ada tapi yang lebih paham itu tentu Pokja tadi Posyandu tadi, dia sejalan dengan bidan desa bidan Jorong bahkan salah satu anggotanya ya bidan Jorong itu</t>
  </si>
  <si>
    <t xml:space="preserve">Sekarang penyediaan air bersih ih di seluruh Nagari  kita punya 5 Jorong itu udah maksimal seluruhnya melalui Pamsimas tadi setiap jorong kan udah ada Pamsimas nya kita 5 jorong masing-masing dorong ada Pamsimas nya. Kalau kepemilikan jamban akses sanitasinya memang belum maksimal, warga kebanyakan kan tidak mampu meyiapkan itu sendiri </t>
  </si>
  <si>
    <t>Itu tadi bu pos gizi tadi itu adalah kerjasama antara kami Nagari sama Dinas Kesehatan bu</t>
  </si>
  <si>
    <t xml:space="preserve">Itu sama kami masuk di apa namanya itu kami langsung ke keluarga namanya PIS-PK, itu aplikasi pendataan untuk seluruh keluarga jadi PIS-PK </t>
  </si>
  <si>
    <t>Puskesmas itu Bu</t>
  </si>
  <si>
    <t>Ada, setiap bulan dilaporkan</t>
  </si>
  <si>
    <t>Ada pada balita gizi buruk</t>
  </si>
  <si>
    <t>Ada pada semua ibu hamil, di posyandu</t>
  </si>
  <si>
    <t>Ada PMT</t>
  </si>
  <si>
    <t>Ngak ada, Jamban itu secara umum, Itulah makanya kalau sekarang itu kalau kegiatan-kegiatan yang datang tu cuman secara umum gitu siapa yang miskin aja gitu kan yang stunting ngak ada</t>
  </si>
  <si>
    <t>Dapat bu di posyandu sekali 6 bulan</t>
  </si>
  <si>
    <t>Ada di posyandu</t>
  </si>
  <si>
    <t>Ada ini dilakukan</t>
  </si>
  <si>
    <t>PMT ada</t>
  </si>
  <si>
    <t>Biasanya kami kali 5 saja, DAK 5-10 KK kalau yang APBN minimal lokasinya 50 KK</t>
  </si>
  <si>
    <t>PMT ke sasaran langsung jadi itu ke rumah tangga</t>
  </si>
  <si>
    <t>Kalau kita bisa hitung lebih kurangnya besarnya bisa lihat di DAK fisik karena pengadaan di PMT. Untuk PMT bisa hampir 12 M karena langsung ke sasarannya.</t>
  </si>
  <si>
    <t>Ketersediaan anggaran itu kan biasanya kita sudah diberikan PAGU nya. Biasanya usulan dilakukan di tahun sebelumnya. Contohnya untuk 2023 kan usulan sudah masuk. Tapi tidak semua nanti bisa terakomodir</t>
  </si>
  <si>
    <t>Apakah Program ini terintegrasi dengan program diluar Badan/Dinas?</t>
  </si>
  <si>
    <t>Ada. Di MUSREMBANG rembuk stunting. Pemanfaatan dana desa (di lapangan) dengan DPMD</t>
  </si>
  <si>
    <t>Iya, pertama data stunting dari dinkes, kemudian pelaksanan PTM sampai ke tingkat sasaran di daerah2 melalui badan dan dinas di tingkat kabupaten/kota</t>
  </si>
  <si>
    <t>Gambaran dananya dapat dilihat BOK. Dianggarkan 11.000 nah kalikan saja 1.250 kali kalau untuk benih, kalau untuk MPK 1 kilo itu 11.000 harganya, dari pihak ketiga untuk Petani</t>
  </si>
  <si>
    <t>Kabupaten kan mengisi misalnya CPCL yang diminta pengisiannya lewat online. Berdsarkan itu kita meminta hard copy nya, berkasnya itu sesuai apa apa saja yang telah dimasukan online. Jadi nanti kita meminta lah copy nya mana hard copynya, mana SK nya, banyak lah ada persyaratannya</t>
  </si>
  <si>
    <t>Anggaran mencukupi sesuai kebutuhan</t>
  </si>
  <si>
    <t>Koordinasinya misalkan yang akan terganggu ketahanan pangan kita nah mereka lah yang memantau menyenter dari atas, oh, “pertanian kurang tanam cabenya, mahal cabe”,</t>
  </si>
  <si>
    <t>Koordinasi dengan pusat. Kita memang harus cepat kalau tidak anggaran bisa merevisi kadang di cut nya jadi kita harus bergerak cepat, mana berkasnya dan kita mengajukan dari dinas kita</t>
  </si>
  <si>
    <t>Apakah ada SOP yg jelas tentang Penurunan stunting?</t>
  </si>
  <si>
    <t xml:space="preserve">Ya, juknis terkait PKH </t>
  </si>
  <si>
    <t>Sudah jelas juknis karena kagiatan ini sudah lama sebenarnya, sudah sejak 2007</t>
  </si>
  <si>
    <t>Tidak masalah jika sesuai dengan alur</t>
  </si>
  <si>
    <t>Program penururnan stunting secara umum disini itu seluruh bidang ikut terlibat terutama di bidang kesehatan masyarakat. Selain dari itu kami dan PEMDA juga melibatkan OPD-OPD yang terkait stunting seperti melibatkan BAPPEDA dalam kegiatan musrembang.</t>
  </si>
  <si>
    <t>Permenkes 82 Tahun 2020, Permenkes no.02 tahun 2020</t>
  </si>
  <si>
    <t xml:space="preserve"> Ada alat antropomentri, namun alat yang sampai ke puskesmas belum mencukupi dan tidak semuanya memenuhi standar. Kadang pengadaan alat juga lama, dan yang diminta lain nanti yang dikasih lain.</t>
  </si>
  <si>
    <t>Perencanaan dilakukan oleh pihak dan bidang terkait, seperti kunjungan ibu resiko tinggi, di rencanakan oleh bagian KIA. Sedangkan perencannaan lainnya seperti program gizi itu di rencanakan oleh bagian gizi, dikomunikasikan dengan TU dan KUPT. Untuk kegiatan yang berkolaborasi dengan lintas sektor seperti nagari, maka kegiatan direncanakan pada saat rapat dengan nagari dan lintas sektor lainnya, atau pada saat rembuk stunting dan juga MUSREMBANG.</t>
  </si>
  <si>
    <t>Kendala koordinasi hampir tidak ada, hanya kendala pencairan dana yang agak lambat dari pusat dan juga pembatasan pengadaan untuk anggaran PMT pemulihan karena dana PMT dialihkan ke nagari.</t>
  </si>
  <si>
    <t>Untuk peningkatan status gizi keluarga, Puskesmas bekerjasama dengan nagari mengadakan Pos Gizi untuk PMT Pemulihan. Untuk kesehatan lingkungan dibantu pembuatan jamban, bekerja sama dengan Kemenkes, Padat Karya, dan juga nagari. Ada juga pemberian makanan tambahan (PMT) penyuluhan untuk balita dan ibu hamil yang datang ke posyandu. PMT pabrikan dari Kemenkes juga di distribusikan langsung oleh Nakes ke keluarga sasaran (KEK, stunting dan gizi kurang-karena kasus gizi buruk = 0)</t>
  </si>
  <si>
    <t>Untuk keluarga yang memiliki ibu hamil, karena stunting merupakan hal yang harus diperhatikan mulai dari 1000 HPK, maka difokuskan ke kelas ibu hamil. Untuk pola asuh keluarga di fokuskanpada posyandu terintegrasi PAUD dan BKB (Bina Keluarga Balita), ada kader khusus nya.</t>
  </si>
  <si>
    <t>Melalui kelas ibu hamil (agar 1000 HPK nya aman dari ancaman stunting), dan BKB oleh kader BKB kepada ibu balita langsung di PAUD yang sudah menjadi PAUD terintegrasi</t>
  </si>
  <si>
    <t>Promkes melakukan pekerjaan sesuai dengan profesi</t>
  </si>
  <si>
    <t>koordinasi yang baik antara semua petugas puskesmas, terutama yang spesifik (Dokter, TPG, bidan desa, promkes), terutama dalam kegiatan posyandu dan kegiatan lain yang berhubungan dengan ibu hamil dan stunting, seperti kelas ibu hamil, kelas ibu balita, POS Gizi, dll</t>
  </si>
  <si>
    <t>secara teratur dan konsisten dalam pendistribusian PMT pabrikan kepada ibu hamil dan balita sasaran.</t>
  </si>
  <si>
    <t>Penyediaan dari dinkes ada berupa PMT pabrikan, nanti petugas puskesmas membantu pendistribusian di kegiatan seperti posyandu, langsung ke rumah sasaran, atau diberikan ketika sasaran konsultasi gizi di pojok gizi di puskesmas. Lalu juga ada PMT penyuluhan ketika ibu hamil datang ke posyandu, penyediaan berasal dari dana nagari.</t>
  </si>
  <si>
    <t xml:space="preserve">Penyediaan dari dinkes ada berupa PMT pabrikan, nanti petugas puskesmas membantu pendistribusian di kegiatan seperti posyandu, langsung ke rumah sasaran, atau diberikan ketika sasaran konsultasi gizi di pojok gizi di puskesmas. Lalu juga ada PMT penyuluhan ketika ibu balita datang ke posyandu, penyediaan berasal dari dana nagari.
</t>
  </si>
  <si>
    <t xml:space="preserve">Pemberian tablet Fe, Zink oleh nakes baik di posyandu, puskesmas, sekolah, atau ke rumah sasaran
</t>
  </si>
  <si>
    <t>Kebetulan persalinan di Nagari Talu difokuskan di faskes yaitu Puskesmas Talu dan semua bidan desa sepakat akan hal itu, dan angka persalinan di luar faskes seperti dukun terbilang sangat rendah bahkan tidak ada sama sekali</t>
  </si>
  <si>
    <t>Pembentukan ODF di wilayah-wilayah rawan BAB non jamban (seperti wilayah Tonang Udang). Bekerjasama dengan PUPR dan Kemenkes. Jamban sudah diatas 70%, dan PAMSIMAS (air bersih) sudah 100%</t>
  </si>
  <si>
    <t>Pendistribusian obat cacing dilakukan di posyandu dan sekolah</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</si>
</sst>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0"/>
      <color rgb="FF000000"/>
      <name val="Arial"/>
      <scheme val="minor"/>
    </font>
    <font>
      <sz val="12"/>
      <color theme="1"/>
      <name val="Arial"/>
      <family val="2"/>
      <scheme val="minor"/>
    </font>
    <font>
      <sz val="11"/>
      <color theme="1"/>
      <name val="Arial"/>
      <family val="2"/>
      <charset val="1"/>
      <scheme val="minor"/>
    </font>
    <font>
      <sz val="12"/>
      <color rgb="FF000000"/>
      <name val="Cambria"/>
      <family val="1"/>
    </font>
    <font>
      <sz val="12"/>
      <color theme="1"/>
      <name val="Cambria"/>
      <family val="1"/>
    </font>
    <font>
      <sz val="11"/>
      <color theme="1"/>
      <name val="Arial"/>
      <family val="2"/>
      <scheme val="minor"/>
    </font>
    <font>
      <b/>
      <sz val="11"/>
      <color theme="1"/>
      <name val="Times New Roman"/>
      <family val="1"/>
    </font>
    <font>
      <sz val="11"/>
      <color theme="1"/>
      <name val="Times New Roman"/>
      <family val="1"/>
    </font>
    <font>
      <b/>
      <sz val="11"/>
      <color theme="1"/>
      <name val="Calibri"/>
      <family val="2"/>
    </font>
    <font>
      <sz val="11"/>
      <name val="Calibri"/>
      <family val="2"/>
    </font>
    <font>
      <sz val="12"/>
      <color theme="1"/>
      <name val="Times New Roman"/>
      <family val="1"/>
    </font>
    <font>
      <b/>
      <sz val="12"/>
      <color theme="1"/>
      <name val="Times New Roman"/>
      <family val="1"/>
    </font>
    <font>
      <sz val="12"/>
      <color theme="1"/>
      <name val="Times New Roman"/>
      <family val="1"/>
    </font>
    <font>
      <sz val="7.2"/>
      <color theme="1"/>
      <name val="Times New Roman"/>
      <family val="1"/>
    </font>
    <font>
      <sz val="11"/>
      <color theme="1"/>
      <name val="Times New Roman"/>
      <family val="1"/>
    </font>
    <font>
      <b/>
      <sz val="11"/>
      <color theme="1"/>
      <name val="Calibri"/>
      <family val="2"/>
    </font>
    <font>
      <sz val="11"/>
      <color theme="1"/>
      <name val="Arial"/>
      <family val="2"/>
      <scheme val="minor"/>
    </font>
    <font>
      <b/>
      <sz val="11"/>
      <color theme="1"/>
      <name val="Times New Roman"/>
      <family val="1"/>
    </font>
    <font>
      <b/>
      <sz val="12"/>
      <color rgb="FF000000"/>
      <name val="Times New Roman"/>
      <family val="1"/>
    </font>
    <font>
      <b/>
      <sz val="12"/>
      <color theme="1"/>
      <name val="Times New Roman"/>
      <family val="1"/>
    </font>
    <font>
      <sz val="12"/>
      <color rgb="FF000000"/>
      <name val="Times New Roman"/>
      <family val="1"/>
    </font>
    <font>
      <sz val="12"/>
      <color rgb="FF000000"/>
      <name val="Cambria"/>
      <family val="1"/>
    </font>
    <font>
      <i/>
      <sz val="12"/>
      <color theme="1"/>
      <name val="Times New Roman"/>
      <family val="1"/>
    </font>
    <font>
      <sz val="12"/>
      <color rgb="FF363635"/>
      <name val="Times New Roman"/>
      <family val="1"/>
    </font>
    <font>
      <sz val="11"/>
      <name val="Calibri"/>
      <family val="2"/>
    </font>
    <font>
      <sz val="7"/>
      <color theme="1"/>
      <name val="Times New Roman"/>
      <family val="1"/>
    </font>
    <font>
      <sz val="11"/>
      <color rgb="FF000000"/>
      <name val="Times New Roman"/>
      <family val="1"/>
    </font>
    <font>
      <sz val="12"/>
      <name val="Cambria"/>
      <family val="1"/>
    </font>
    <font>
      <i/>
      <sz val="12"/>
      <name val="Cambria"/>
      <family val="1"/>
    </font>
    <font>
      <u/>
      <sz val="11"/>
      <color theme="10"/>
      <name val="Calibri"/>
      <family val="2"/>
      <charset val="1"/>
    </font>
    <font>
      <i/>
      <sz val="12"/>
      <color theme="1"/>
      <name val="Cambria"/>
      <family val="1"/>
    </font>
    <font>
      <sz val="12"/>
      <color theme="1"/>
      <name val="Arial"/>
      <family val="2"/>
      <scheme val="minor"/>
    </font>
    <font>
      <sz val="12"/>
      <color theme="1"/>
      <name val="Times"/>
      <family val="1"/>
    </font>
    <font>
      <sz val="14"/>
      <color theme="1"/>
      <name val="Times Roman"/>
    </font>
    <font>
      <sz val="18"/>
      <color theme="1"/>
      <name val="Times Roman"/>
    </font>
    <font>
      <sz val="12"/>
      <color theme="5"/>
      <name val="Times New Roman"/>
      <family val="1"/>
    </font>
    <font>
      <sz val="11"/>
      <color theme="5"/>
      <name val="Times New Roman"/>
      <family val="1"/>
    </font>
    <font>
      <sz val="12"/>
      <name val="Times New Roman"/>
      <family val="1"/>
    </font>
    <font>
      <sz val="11"/>
      <name val="Times New Roman"/>
      <family val="1"/>
    </font>
    <font>
      <sz val="10"/>
      <name val="Times New Roman"/>
      <family val="1"/>
    </font>
    <font>
      <i/>
      <sz val="11"/>
      <color theme="1"/>
      <name val="Times New Roman"/>
      <family val="1"/>
    </font>
    <font>
      <b/>
      <sz val="15"/>
      <color rgb="FF000000"/>
      <name val="Times New Roman"/>
      <family val="1"/>
    </font>
    <font>
      <sz val="10"/>
      <color rgb="FF000000"/>
      <name val="Times New Roman"/>
      <family val="1"/>
    </font>
    <font>
      <u/>
      <sz val="12"/>
      <color theme="1"/>
      <name val="Times New Roman"/>
      <family val="1"/>
    </font>
    <font>
      <sz val="12"/>
      <color theme="1"/>
      <name val="Arial"/>
      <family val="2"/>
      <charset val="1"/>
      <scheme val="minor"/>
    </font>
    <font>
      <i/>
      <sz val="12"/>
      <name val="Times New Roman"/>
      <family val="1"/>
    </font>
    <font>
      <sz val="14"/>
      <color theme="1"/>
      <name val="Times New Roman"/>
      <family val="1"/>
    </font>
    <font>
      <b/>
      <sz val="14"/>
      <color theme="1"/>
      <name val="Times New Roman"/>
      <family val="1"/>
    </font>
    <font>
      <b/>
      <sz val="14"/>
      <color theme="1"/>
      <name val="Times Roman"/>
      <charset val="1"/>
    </font>
    <font>
      <b/>
      <sz val="16"/>
      <name val="Times New Roman"/>
      <family val="1"/>
    </font>
    <font>
      <b/>
      <sz val="14"/>
      <color rgb="FF000000"/>
      <name val="Times New Roman"/>
      <family val="1"/>
    </font>
    <font>
      <b/>
      <sz val="14"/>
      <color rgb="FF000000"/>
      <name val="Cambria"/>
      <family val="1"/>
    </font>
    <font>
      <sz val="12"/>
      <color theme="1"/>
      <name val="Times New Roman"/>
      <charset val="134"/>
    </font>
  </fonts>
  <fills count="13">
    <fill>
      <patternFill patternType="none"/>
    </fill>
    <fill>
      <patternFill patternType="gray125"/>
    </fill>
    <fill>
      <patternFill patternType="solid">
        <fgColor rgb="FF92D050"/>
        <bgColor rgb="FF92D050"/>
      </patternFill>
    </fill>
    <fill>
      <patternFill patternType="solid">
        <fgColor rgb="FFC00000"/>
        <bgColor rgb="FFC00000"/>
      </patternFill>
    </fill>
    <fill>
      <patternFill patternType="solid">
        <fgColor rgb="FFFFD966"/>
        <bgColor rgb="FFFFD966"/>
      </patternFill>
    </fill>
    <fill>
      <patternFill patternType="solid">
        <fgColor rgb="FFFF0000"/>
        <bgColor rgb="FFFF0000"/>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92D050"/>
        <bgColor rgb="FFC00000"/>
      </patternFill>
    </fill>
    <fill>
      <patternFill patternType="solid">
        <fgColor rgb="FF92D050"/>
        <bgColor rgb="FFFFD966"/>
      </patternFill>
    </fill>
  </fills>
  <borders count="46">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rgb="FF000000"/>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s>
  <cellStyleXfs count="6">
    <xf numFmtId="0" fontId="0" fillId="0" borderId="0"/>
    <xf numFmtId="0" fontId="5" fillId="0" borderId="0"/>
    <xf numFmtId="0" fontId="2" fillId="0" borderId="0"/>
    <xf numFmtId="0" fontId="16" fillId="0" borderId="0"/>
    <xf numFmtId="0" fontId="29" fillId="0" borderId="0" applyNumberFormat="0" applyFill="0" applyBorder="0" applyAlignment="0" applyProtection="0">
      <alignment vertical="top"/>
      <protection locked="0"/>
    </xf>
    <xf numFmtId="0" fontId="31" fillId="0" borderId="0"/>
  </cellStyleXfs>
  <cellXfs count="487">
    <xf numFmtId="0" fontId="0" fillId="0" borderId="0" xfId="0"/>
    <xf numFmtId="0" fontId="5" fillId="0" borderId="0" xfId="1"/>
    <xf numFmtId="0" fontId="7" fillId="0" borderId="0" xfId="1" applyFont="1"/>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9" xfId="1" applyFont="1" applyFill="1" applyBorder="1"/>
    <xf numFmtId="0" fontId="7" fillId="0" borderId="9" xfId="1" applyFont="1" applyBorder="1" applyAlignment="1">
      <alignment horizontal="center"/>
    </xf>
    <xf numFmtId="0" fontId="7" fillId="0" borderId="9" xfId="1" quotePrefix="1" applyFont="1" applyBorder="1" applyAlignment="1">
      <alignment horizontal="center" wrapText="1"/>
    </xf>
    <xf numFmtId="9" fontId="8" fillId="0" borderId="9" xfId="1" applyNumberFormat="1" applyFont="1" applyBorder="1" applyAlignment="1">
      <alignment horizontal="center" vertical="center"/>
    </xf>
    <xf numFmtId="0" fontId="7" fillId="0" borderId="9" xfId="1" applyFont="1" applyBorder="1" applyAlignment="1">
      <alignment horizontal="center" vertical="center"/>
    </xf>
    <xf numFmtId="0" fontId="7" fillId="0" borderId="9" xfId="1" quotePrefix="1" applyFont="1" applyBorder="1" applyAlignment="1">
      <alignment horizontal="center"/>
    </xf>
    <xf numFmtId="0" fontId="10" fillId="0" borderId="0" xfId="1" applyFont="1"/>
    <xf numFmtId="0" fontId="12" fillId="0" borderId="16" xfId="0" applyFont="1" applyBorder="1" applyAlignment="1">
      <alignment horizontal="center" vertical="top" wrapText="1"/>
    </xf>
    <xf numFmtId="0" fontId="14" fillId="0" borderId="15" xfId="0" applyFont="1" applyBorder="1" applyAlignment="1">
      <alignment horizontal="center" vertical="center" wrapText="1"/>
    </xf>
    <xf numFmtId="0" fontId="14" fillId="0" borderId="16" xfId="0" applyFont="1" applyBorder="1" applyAlignment="1">
      <alignment horizontal="left" vertical="top" wrapText="1"/>
    </xf>
    <xf numFmtId="0" fontId="14" fillId="0" borderId="16" xfId="0" applyFont="1" applyBorder="1" applyAlignment="1">
      <alignment vertical="top" wrapText="1"/>
    </xf>
    <xf numFmtId="0" fontId="14" fillId="0" borderId="16" xfId="0" applyFont="1" applyBorder="1" applyAlignment="1">
      <alignment horizontal="center" vertical="top" wrapText="1"/>
    </xf>
    <xf numFmtId="0" fontId="14" fillId="0" borderId="16" xfId="0" applyFont="1" applyBorder="1" applyAlignment="1">
      <alignment horizontal="center" vertical="center" wrapText="1"/>
    </xf>
    <xf numFmtId="0" fontId="14" fillId="0" borderId="9" xfId="1" applyFont="1" applyBorder="1" applyAlignment="1">
      <alignment horizontal="center"/>
    </xf>
    <xf numFmtId="0" fontId="14" fillId="0" borderId="9" xfId="1" quotePrefix="1" applyFont="1" applyBorder="1" applyAlignment="1">
      <alignment horizontal="center" wrapText="1"/>
    </xf>
    <xf numFmtId="0" fontId="14" fillId="0" borderId="9" xfId="1" applyFont="1" applyBorder="1" applyAlignment="1">
      <alignment horizontal="center" wrapText="1"/>
    </xf>
    <xf numFmtId="0" fontId="6" fillId="2" borderId="11" xfId="1" applyFont="1" applyFill="1" applyBorder="1"/>
    <xf numFmtId="0" fontId="7" fillId="0" borderId="4" xfId="1" applyFont="1" applyBorder="1" applyAlignment="1">
      <alignment horizontal="center"/>
    </xf>
    <xf numFmtId="0" fontId="7" fillId="0" borderId="4" xfId="1" quotePrefix="1" applyFont="1" applyBorder="1" applyAlignment="1">
      <alignment horizontal="center"/>
    </xf>
    <xf numFmtId="0" fontId="12" fillId="0" borderId="18" xfId="0" applyFont="1" applyBorder="1" applyAlignment="1">
      <alignment horizontal="center" vertical="top" wrapText="1"/>
    </xf>
    <xf numFmtId="0" fontId="12" fillId="0" borderId="19" xfId="0" applyFont="1" applyBorder="1" applyAlignment="1">
      <alignment horizontal="center" vertical="center" wrapText="1"/>
    </xf>
    <xf numFmtId="0" fontId="12" fillId="0" borderId="19" xfId="0" applyFont="1" applyBorder="1" applyAlignment="1">
      <alignment vertical="top" wrapText="1"/>
    </xf>
    <xf numFmtId="0" fontId="12" fillId="0" borderId="19" xfId="0" applyFont="1" applyBorder="1" applyAlignment="1">
      <alignment horizontal="center" vertical="top" wrapText="1"/>
    </xf>
    <xf numFmtId="9" fontId="8" fillId="0" borderId="1" xfId="1" applyNumberFormat="1" applyFont="1" applyBorder="1" applyAlignment="1">
      <alignment horizontal="center" vertical="center"/>
    </xf>
    <xf numFmtId="0" fontId="9" fillId="0" borderId="21" xfId="1" applyFont="1" applyBorder="1"/>
    <xf numFmtId="9" fontId="8" fillId="0" borderId="5" xfId="1" applyNumberFormat="1" applyFont="1" applyBorder="1" applyAlignment="1">
      <alignment horizontal="center" vertical="center"/>
    </xf>
    <xf numFmtId="0" fontId="7" fillId="0" borderId="17" xfId="1" applyFont="1" applyBorder="1" applyAlignment="1">
      <alignment horizontal="center"/>
    </xf>
    <xf numFmtId="0" fontId="12" fillId="0" borderId="17" xfId="0" applyFont="1" applyBorder="1" applyAlignment="1">
      <alignment horizontal="center" vertical="center" wrapText="1"/>
    </xf>
    <xf numFmtId="0" fontId="7" fillId="0" borderId="17" xfId="1" quotePrefix="1" applyFont="1" applyBorder="1" applyAlignment="1">
      <alignment horizontal="center" wrapText="1"/>
    </xf>
    <xf numFmtId="0" fontId="7" fillId="0" borderId="17" xfId="1" quotePrefix="1" applyFont="1" applyBorder="1" applyAlignment="1">
      <alignment horizontal="center"/>
    </xf>
    <xf numFmtId="9" fontId="8" fillId="0" borderId="17" xfId="1" applyNumberFormat="1" applyFont="1" applyBorder="1" applyAlignment="1">
      <alignment horizontal="center" vertical="center"/>
    </xf>
    <xf numFmtId="0" fontId="14" fillId="0" borderId="0" xfId="2" applyFont="1" applyAlignment="1">
      <alignment horizontal="center" vertical="center"/>
    </xf>
    <xf numFmtId="0" fontId="14" fillId="0" borderId="0" xfId="2" applyFont="1"/>
    <xf numFmtId="0" fontId="14" fillId="0" borderId="0" xfId="2" applyFont="1" applyAlignment="1">
      <alignment vertical="top"/>
    </xf>
    <xf numFmtId="0" fontId="18" fillId="0" borderId="0" xfId="2" applyFont="1" applyAlignment="1">
      <alignment vertical="center"/>
    </xf>
    <xf numFmtId="0" fontId="14" fillId="0" borderId="0" xfId="2" applyFont="1" applyAlignment="1">
      <alignment vertical="center"/>
    </xf>
    <xf numFmtId="0" fontId="20" fillId="0" borderId="17" xfId="2" applyFont="1" applyBorder="1" applyAlignment="1">
      <alignment horizontal="center" vertical="center"/>
    </xf>
    <xf numFmtId="0" fontId="20" fillId="0" borderId="17" xfId="2" applyFont="1" applyBorder="1" applyAlignment="1">
      <alignment horizontal="justify" vertical="top"/>
    </xf>
    <xf numFmtId="0" fontId="20" fillId="0" borderId="17" xfId="2" applyFont="1" applyBorder="1" applyAlignment="1">
      <alignment vertical="top"/>
    </xf>
    <xf numFmtId="0" fontId="20" fillId="0" borderId="21" xfId="2" applyFont="1" applyBorder="1" applyAlignment="1">
      <alignment horizontal="justify" vertical="top"/>
    </xf>
    <xf numFmtId="0" fontId="20" fillId="0" borderId="21" xfId="2" applyFont="1" applyBorder="1" applyAlignment="1">
      <alignment horizontal="left" vertical="top" wrapText="1"/>
    </xf>
    <xf numFmtId="0" fontId="20" fillId="0" borderId="17" xfId="2" applyFont="1" applyBorder="1" applyAlignment="1">
      <alignment vertical="top" wrapText="1"/>
    </xf>
    <xf numFmtId="0" fontId="23" fillId="0" borderId="0" xfId="2" applyFont="1" applyAlignment="1">
      <alignment horizontal="left" vertical="top" wrapText="1"/>
    </xf>
    <xf numFmtId="0" fontId="14" fillId="8" borderId="0" xfId="2" applyFont="1" applyFill="1"/>
    <xf numFmtId="0" fontId="19" fillId="0" borderId="0" xfId="2" applyFont="1" applyAlignment="1">
      <alignment horizontal="justify"/>
    </xf>
    <xf numFmtId="0" fontId="14" fillId="0" borderId="23" xfId="2" applyFont="1" applyBorder="1" applyAlignment="1">
      <alignment horizontal="left" vertical="top"/>
    </xf>
    <xf numFmtId="0" fontId="12" fillId="0" borderId="23" xfId="2" applyFont="1" applyBorder="1" applyAlignment="1">
      <alignment horizontal="left" vertical="top" wrapText="1"/>
    </xf>
    <xf numFmtId="0" fontId="12" fillId="0" borderId="16" xfId="2" applyFont="1" applyBorder="1" applyAlignment="1">
      <alignment horizontal="left" vertical="top"/>
    </xf>
    <xf numFmtId="0" fontId="12" fillId="0" borderId="16" xfId="2" applyFont="1" applyBorder="1" applyAlignment="1">
      <alignment horizontal="left" vertical="top" wrapText="1"/>
    </xf>
    <xf numFmtId="0" fontId="14" fillId="0" borderId="16" xfId="2" applyFont="1" applyBorder="1" applyAlignment="1">
      <alignment horizontal="left" vertical="top"/>
    </xf>
    <xf numFmtId="0" fontId="20" fillId="0" borderId="16" xfId="2" applyFont="1" applyBorder="1" applyAlignment="1">
      <alignment horizontal="left" vertical="top" wrapText="1"/>
    </xf>
    <xf numFmtId="0" fontId="14" fillId="0" borderId="21" xfId="2" applyFont="1" applyBorder="1" applyAlignment="1">
      <alignment horizontal="left" vertical="top"/>
    </xf>
    <xf numFmtId="0" fontId="12" fillId="0" borderId="23" xfId="2" applyFont="1" applyBorder="1" applyAlignment="1">
      <alignment horizontal="justify" vertical="top"/>
    </xf>
    <xf numFmtId="0" fontId="12" fillId="0" borderId="16" xfId="2" applyFont="1" applyBorder="1" applyAlignment="1">
      <alignment horizontal="justify" vertical="top"/>
    </xf>
    <xf numFmtId="0" fontId="14" fillId="0" borderId="16" xfId="2" applyFont="1" applyBorder="1"/>
    <xf numFmtId="0" fontId="20" fillId="0" borderId="16" xfId="2" applyFont="1" applyBorder="1" applyAlignment="1">
      <alignment horizontal="justify" vertical="top"/>
    </xf>
    <xf numFmtId="0" fontId="14" fillId="0" borderId="21" xfId="2" applyFont="1" applyBorder="1"/>
    <xf numFmtId="0" fontId="16" fillId="0" borderId="0" xfId="3"/>
    <xf numFmtId="0" fontId="14" fillId="0" borderId="0" xfId="3" applyFont="1"/>
    <xf numFmtId="0" fontId="17" fillId="2" borderId="9" xfId="3" applyFont="1" applyFill="1" applyBorder="1" applyAlignment="1">
      <alignment horizontal="center" vertical="center"/>
    </xf>
    <xf numFmtId="0" fontId="17" fillId="2" borderId="9" xfId="3" applyFont="1" applyFill="1" applyBorder="1" applyAlignment="1">
      <alignment horizontal="center" vertical="center" wrapText="1"/>
    </xf>
    <xf numFmtId="0" fontId="17" fillId="2" borderId="9" xfId="3" applyFont="1" applyFill="1" applyBorder="1"/>
    <xf numFmtId="0" fontId="14" fillId="0" borderId="9" xfId="3" applyFont="1" applyBorder="1" applyAlignment="1">
      <alignment horizontal="center"/>
    </xf>
    <xf numFmtId="0" fontId="14" fillId="0" borderId="9" xfId="3" quotePrefix="1" applyFont="1" applyBorder="1" applyAlignment="1">
      <alignment horizontal="center" wrapText="1"/>
    </xf>
    <xf numFmtId="9" fontId="15" fillId="0" borderId="9" xfId="3" applyNumberFormat="1" applyFont="1" applyBorder="1" applyAlignment="1">
      <alignment horizontal="center" vertical="center"/>
    </xf>
    <xf numFmtId="0" fontId="14" fillId="0" borderId="9" xfId="3" applyFont="1" applyBorder="1" applyAlignment="1">
      <alignment horizontal="center" wrapText="1"/>
    </xf>
    <xf numFmtId="0" fontId="14" fillId="0" borderId="9" xfId="3" applyFont="1" applyBorder="1" applyAlignment="1">
      <alignment horizontal="center" vertical="center"/>
    </xf>
    <xf numFmtId="0" fontId="14" fillId="0" borderId="9" xfId="3" applyFont="1" applyBorder="1" applyAlignment="1">
      <alignment horizontal="center" vertical="center" wrapText="1"/>
    </xf>
    <xf numFmtId="0" fontId="14" fillId="0" borderId="9" xfId="3" quotePrefix="1" applyFont="1" applyBorder="1" applyAlignment="1">
      <alignment horizontal="center"/>
    </xf>
    <xf numFmtId="0" fontId="14" fillId="0" borderId="9" xfId="3" applyFont="1" applyBorder="1" applyAlignment="1">
      <alignment horizontal="left" vertical="top" wrapText="1"/>
    </xf>
    <xf numFmtId="0" fontId="12" fillId="0" borderId="9" xfId="3" applyFont="1" applyBorder="1" applyAlignment="1">
      <alignment horizontal="left" vertical="top"/>
    </xf>
    <xf numFmtId="0" fontId="14" fillId="0" borderId="9" xfId="3" applyFont="1" applyBorder="1" applyAlignment="1">
      <alignment horizontal="center" vertical="top"/>
    </xf>
    <xf numFmtId="0" fontId="12" fillId="0" borderId="9" xfId="3" applyFont="1" applyBorder="1" applyAlignment="1">
      <alignment horizontal="left" vertical="top" wrapText="1"/>
    </xf>
    <xf numFmtId="0" fontId="12" fillId="0" borderId="9" xfId="3" applyFont="1" applyBorder="1" applyAlignment="1">
      <alignment vertical="top" wrapText="1"/>
    </xf>
    <xf numFmtId="0" fontId="12" fillId="0" borderId="0" xfId="3" applyFont="1"/>
    <xf numFmtId="0" fontId="14" fillId="9" borderId="0" xfId="2" applyFont="1" applyFill="1" applyAlignment="1">
      <alignment horizontal="center" vertical="center"/>
    </xf>
    <xf numFmtId="0" fontId="2" fillId="0" borderId="0" xfId="2"/>
    <xf numFmtId="0" fontId="32" fillId="0" borderId="0" xfId="5" applyFont="1" applyAlignment="1">
      <alignment wrapText="1"/>
    </xf>
    <xf numFmtId="0" fontId="32" fillId="0" borderId="0" xfId="5" applyFont="1" applyAlignment="1">
      <alignment vertical="top" wrapText="1"/>
    </xf>
    <xf numFmtId="0" fontId="1" fillId="0" borderId="0" xfId="5" applyFont="1"/>
    <xf numFmtId="0" fontId="37" fillId="0" borderId="21" xfId="2" applyFont="1" applyBorder="1" applyAlignment="1">
      <alignment horizontal="left" vertical="top" wrapText="1"/>
    </xf>
    <xf numFmtId="0" fontId="38" fillId="8" borderId="17" xfId="2" applyFont="1" applyFill="1" applyBorder="1" applyAlignment="1">
      <alignment horizontal="left" vertical="top" wrapText="1"/>
    </xf>
    <xf numFmtId="0" fontId="37" fillId="0" borderId="17" xfId="2" applyFont="1" applyBorder="1" applyAlignment="1">
      <alignment vertical="top" wrapText="1"/>
    </xf>
    <xf numFmtId="0" fontId="38" fillId="0" borderId="17" xfId="2" applyFont="1" applyBorder="1" applyAlignment="1">
      <alignment vertical="top" wrapText="1"/>
    </xf>
    <xf numFmtId="0" fontId="10" fillId="0" borderId="21" xfId="2" applyFont="1" applyBorder="1" applyAlignment="1">
      <alignment horizontal="justify" vertical="top"/>
    </xf>
    <xf numFmtId="0" fontId="37" fillId="0" borderId="0" xfId="2" applyFont="1" applyAlignment="1">
      <alignment horizontal="left" vertical="top" wrapText="1"/>
    </xf>
    <xf numFmtId="0" fontId="1" fillId="0" borderId="0" xfId="5" applyFont="1"/>
    <xf numFmtId="0" fontId="7" fillId="0" borderId="17" xfId="2" applyFont="1" applyBorder="1" applyAlignment="1">
      <alignment horizontal="left" vertical="top" wrapText="1"/>
    </xf>
    <xf numFmtId="0" fontId="20" fillId="0" borderId="17" xfId="2" applyFont="1" applyBorder="1" applyAlignment="1">
      <alignment horizontal="left" vertical="top" wrapText="1"/>
    </xf>
    <xf numFmtId="0" fontId="7" fillId="0" borderId="17" xfId="2" applyFont="1" applyBorder="1" applyAlignment="1">
      <alignment vertical="top" wrapText="1"/>
    </xf>
    <xf numFmtId="0" fontId="20" fillId="6" borderId="0" xfId="2" applyFont="1" applyFill="1" applyBorder="1" applyAlignment="1">
      <alignment horizontal="left" vertical="top" wrapText="1"/>
    </xf>
    <xf numFmtId="0" fontId="20" fillId="6" borderId="0" xfId="2" applyFont="1" applyFill="1" applyBorder="1" applyAlignment="1">
      <alignment horizontal="justify" vertical="top"/>
    </xf>
    <xf numFmtId="0" fontId="10" fillId="0" borderId="17" xfId="2" applyFont="1" applyBorder="1" applyAlignment="1">
      <alignment horizontal="left" vertical="top" wrapText="1"/>
    </xf>
    <xf numFmtId="0" fontId="7" fillId="0" borderId="17" xfId="2" applyFont="1" applyBorder="1" applyAlignment="1">
      <alignment horizontal="left" vertical="top" wrapText="1"/>
    </xf>
    <xf numFmtId="0" fontId="20" fillId="0" borderId="17" xfId="2" applyFont="1" applyBorder="1" applyAlignment="1">
      <alignment horizontal="left" vertical="top" wrapText="1"/>
    </xf>
    <xf numFmtId="0" fontId="10" fillId="0" borderId="17" xfId="2" applyFont="1" applyBorder="1" applyAlignment="1">
      <alignment horizontal="left" vertical="top" wrapText="1"/>
    </xf>
    <xf numFmtId="0" fontId="38" fillId="0" borderId="17" xfId="2" applyFont="1" applyBorder="1" applyAlignment="1">
      <alignment horizontal="left" vertical="top" wrapText="1"/>
    </xf>
    <xf numFmtId="0" fontId="10" fillId="0" borderId="23" xfId="2" applyFont="1" applyBorder="1" applyAlignment="1">
      <alignment horizontal="left" vertical="top" wrapText="1"/>
    </xf>
    <xf numFmtId="0" fontId="26" fillId="0" borderId="17" xfId="2" applyFont="1" applyBorder="1" applyAlignment="1">
      <alignment vertical="top"/>
    </xf>
    <xf numFmtId="0" fontId="7" fillId="0" borderId="17" xfId="2" applyFont="1" applyBorder="1" applyAlignment="1">
      <alignment horizontal="left" vertical="top"/>
    </xf>
    <xf numFmtId="0" fontId="7" fillId="0" borderId="17" xfId="2" applyFont="1" applyBorder="1" applyAlignment="1">
      <alignment horizontal="center" vertical="center"/>
    </xf>
    <xf numFmtId="0" fontId="7" fillId="0" borderId="17" xfId="2" applyFont="1" applyBorder="1"/>
    <xf numFmtId="0" fontId="7" fillId="0" borderId="0" xfId="2" applyFont="1"/>
    <xf numFmtId="0" fontId="7" fillId="0" borderId="17" xfId="2" applyFont="1" applyBorder="1" applyAlignment="1">
      <alignment vertical="top"/>
    </xf>
    <xf numFmtId="0" fontId="10" fillId="0" borderId="17" xfId="2" applyFont="1" applyBorder="1" applyAlignment="1">
      <alignment vertical="top" wrapText="1"/>
    </xf>
    <xf numFmtId="0" fontId="7" fillId="0" borderId="0" xfId="2" applyFont="1" applyAlignment="1">
      <alignment vertical="top"/>
    </xf>
    <xf numFmtId="0" fontId="7" fillId="8" borderId="17" xfId="2" applyFont="1" applyFill="1" applyBorder="1" applyAlignment="1">
      <alignment horizontal="left" vertical="top" wrapText="1"/>
    </xf>
    <xf numFmtId="0" fontId="7" fillId="8" borderId="17" xfId="2" applyFont="1" applyFill="1" applyBorder="1" applyAlignment="1">
      <alignment vertical="top" wrapText="1"/>
    </xf>
    <xf numFmtId="0" fontId="26" fillId="0" borderId="17" xfId="2" applyFont="1" applyBorder="1" applyAlignment="1">
      <alignment horizontal="center" vertical="center"/>
    </xf>
    <xf numFmtId="0" fontId="26" fillId="0" borderId="17" xfId="2" applyFont="1" applyBorder="1" applyAlignment="1">
      <alignment horizontal="justify" vertical="top"/>
    </xf>
    <xf numFmtId="0" fontId="26" fillId="0" borderId="17" xfId="2" applyFont="1" applyBorder="1" applyAlignment="1">
      <alignment horizontal="left" vertical="top" wrapText="1"/>
    </xf>
    <xf numFmtId="0" fontId="26" fillId="0" borderId="17" xfId="2" applyFont="1" applyBorder="1" applyAlignment="1">
      <alignment vertical="top" wrapText="1"/>
    </xf>
    <xf numFmtId="0" fontId="7" fillId="0" borderId="0" xfId="2" applyFont="1" applyAlignment="1">
      <alignment horizontal="center" vertical="center"/>
    </xf>
    <xf numFmtId="0" fontId="41" fillId="0" borderId="4" xfId="0" applyFont="1" applyBorder="1" applyAlignment="1">
      <alignment horizontal="center" vertical="center"/>
    </xf>
    <xf numFmtId="0" fontId="20" fillId="0" borderId="0" xfId="0" applyFont="1" applyAlignment="1">
      <alignment horizontal="left" vertical="center" wrapText="1"/>
    </xf>
    <xf numFmtId="0" fontId="7" fillId="6" borderId="0" xfId="2" applyFont="1" applyFill="1"/>
    <xf numFmtId="0" fontId="11" fillId="6" borderId="0" xfId="2" applyFont="1" applyFill="1" applyBorder="1" applyAlignment="1">
      <alignment horizontal="justify"/>
    </xf>
    <xf numFmtId="0" fontId="7" fillId="6" borderId="0" xfId="2" applyFont="1" applyFill="1" applyBorder="1"/>
    <xf numFmtId="0" fontId="7" fillId="6" borderId="0" xfId="2" applyFont="1" applyFill="1" applyBorder="1" applyAlignment="1">
      <alignment vertical="top"/>
    </xf>
    <xf numFmtId="0" fontId="7" fillId="6" borderId="0" xfId="2" applyFont="1" applyFill="1" applyBorder="1" applyAlignment="1">
      <alignment horizontal="left" vertical="top"/>
    </xf>
    <xf numFmtId="0" fontId="10" fillId="6" borderId="0" xfId="2" applyFont="1" applyFill="1" applyBorder="1" applyAlignment="1">
      <alignment horizontal="left" vertical="top" wrapText="1"/>
    </xf>
    <xf numFmtId="0" fontId="10" fillId="6" borderId="0" xfId="2" applyFont="1" applyFill="1" applyBorder="1" applyAlignment="1">
      <alignment horizontal="left" vertical="top"/>
    </xf>
    <xf numFmtId="0" fontId="20" fillId="0" borderId="0" xfId="0" applyFont="1" applyAlignment="1">
      <alignment vertical="center" wrapText="1"/>
    </xf>
    <xf numFmtId="0" fontId="20" fillId="6" borderId="0" xfId="2" applyFont="1" applyFill="1" applyBorder="1" applyAlignment="1">
      <alignment vertical="center" wrapText="1"/>
    </xf>
    <xf numFmtId="0" fontId="18" fillId="3" borderId="8" xfId="0" applyFont="1" applyFill="1" applyBorder="1" applyAlignment="1">
      <alignment horizontal="center" vertical="center"/>
    </xf>
    <xf numFmtId="0" fontId="10" fillId="6" borderId="0" xfId="2" applyFont="1" applyFill="1" applyBorder="1" applyAlignment="1">
      <alignment horizontal="justify" vertical="top"/>
    </xf>
    <xf numFmtId="0" fontId="10" fillId="6" borderId="0" xfId="2" applyFont="1" applyFill="1" applyBorder="1" applyAlignment="1">
      <alignment horizontal="justify"/>
    </xf>
    <xf numFmtId="0" fontId="10" fillId="6" borderId="0" xfId="2" applyFont="1" applyFill="1" applyBorder="1"/>
    <xf numFmtId="0" fontId="10" fillId="6" borderId="0" xfId="2" applyFont="1" applyFill="1" applyBorder="1" applyAlignment="1">
      <alignment vertical="top"/>
    </xf>
    <xf numFmtId="0" fontId="7" fillId="6" borderId="0" xfId="2" applyFont="1" applyFill="1" applyAlignment="1">
      <alignment vertical="top"/>
    </xf>
    <xf numFmtId="0" fontId="41" fillId="0" borderId="9" xfId="0" applyFont="1" applyBorder="1" applyAlignment="1">
      <alignment horizontal="center" vertical="center"/>
    </xf>
    <xf numFmtId="0" fontId="18" fillId="3" borderId="3" xfId="0" applyFont="1" applyFill="1" applyBorder="1" applyAlignment="1">
      <alignment horizontal="center" vertical="center"/>
    </xf>
    <xf numFmtId="0" fontId="18" fillId="3" borderId="11" xfId="0" applyFont="1" applyFill="1" applyBorder="1" applyAlignment="1">
      <alignment horizontal="center" vertical="center"/>
    </xf>
    <xf numFmtId="0" fontId="10" fillId="0" borderId="17" xfId="2" applyFont="1" applyBorder="1" applyAlignment="1">
      <alignment horizontal="left" vertical="top"/>
    </xf>
    <xf numFmtId="0" fontId="10" fillId="0" borderId="29" xfId="2" applyFont="1" applyBorder="1" applyAlignment="1">
      <alignment horizontal="left" vertical="top" wrapText="1"/>
    </xf>
    <xf numFmtId="0" fontId="10" fillId="0" borderId="17" xfId="2" applyFont="1" applyBorder="1" applyAlignment="1">
      <alignment horizontal="center" vertical="center"/>
    </xf>
    <xf numFmtId="0" fontId="10" fillId="0" borderId="25" xfId="2" applyFont="1" applyBorder="1" applyAlignment="1">
      <alignment horizontal="left" vertical="top" wrapText="1"/>
    </xf>
    <xf numFmtId="0" fontId="37" fillId="0" borderId="17" xfId="2" applyFont="1" applyBorder="1" applyAlignment="1">
      <alignment horizontal="left" vertical="top" wrapText="1"/>
    </xf>
    <xf numFmtId="0" fontId="10" fillId="0" borderId="17" xfId="2" applyFont="1" applyBorder="1"/>
    <xf numFmtId="0" fontId="10" fillId="0" borderId="0" xfId="2" applyFont="1"/>
    <xf numFmtId="0" fontId="10" fillId="0" borderId="23" xfId="2" applyFont="1" applyBorder="1" applyAlignment="1">
      <alignment horizontal="center" vertical="center"/>
    </xf>
    <xf numFmtId="0" fontId="10" fillId="0" borderId="23" xfId="2" applyFont="1" applyBorder="1"/>
    <xf numFmtId="0" fontId="10" fillId="0" borderId="21" xfId="2" applyFont="1" applyBorder="1" applyAlignment="1">
      <alignment horizontal="center" vertical="center"/>
    </xf>
    <xf numFmtId="0" fontId="10" fillId="0" borderId="24" xfId="2" applyFont="1" applyBorder="1" applyAlignment="1">
      <alignment horizontal="left" vertical="top" wrapText="1"/>
    </xf>
    <xf numFmtId="0" fontId="10" fillId="8" borderId="17" xfId="2" applyFont="1" applyFill="1" applyBorder="1" applyAlignment="1">
      <alignment horizontal="left" vertical="top" wrapText="1"/>
    </xf>
    <xf numFmtId="0" fontId="10" fillId="9" borderId="17" xfId="2" applyFont="1" applyFill="1" applyBorder="1" applyAlignment="1">
      <alignment horizontal="center" vertical="center"/>
    </xf>
    <xf numFmtId="0" fontId="10" fillId="9" borderId="17" xfId="2" applyFont="1" applyFill="1" applyBorder="1" applyAlignment="1">
      <alignment vertical="top" wrapText="1"/>
    </xf>
    <xf numFmtId="0" fontId="10" fillId="0" borderId="17" xfId="2" applyFont="1" applyBorder="1" applyAlignment="1">
      <alignment horizontal="justify" vertical="top"/>
    </xf>
    <xf numFmtId="0" fontId="10" fillId="9" borderId="21" xfId="2" applyFont="1" applyFill="1" applyBorder="1" applyAlignment="1">
      <alignment horizontal="center" vertical="center"/>
    </xf>
    <xf numFmtId="0" fontId="10" fillId="9" borderId="17" xfId="2" applyFont="1" applyFill="1" applyBorder="1" applyAlignment="1">
      <alignment horizontal="center" vertical="center" wrapText="1"/>
    </xf>
    <xf numFmtId="0" fontId="10" fillId="0" borderId="0" xfId="2" applyFont="1" applyAlignment="1">
      <alignment horizontal="center" vertical="center"/>
    </xf>
    <xf numFmtId="0" fontId="10" fillId="9" borderId="0" xfId="2" applyFont="1" applyFill="1" applyAlignment="1">
      <alignment horizontal="center" vertical="center"/>
    </xf>
    <xf numFmtId="0" fontId="10" fillId="0" borderId="0" xfId="2" applyFont="1" applyAlignment="1">
      <alignment vertical="top"/>
    </xf>
    <xf numFmtId="0" fontId="10" fillId="9" borderId="17" xfId="2" applyFont="1" applyFill="1" applyBorder="1" applyAlignment="1">
      <alignment horizontal="left" vertical="top" wrapText="1"/>
    </xf>
    <xf numFmtId="0" fontId="10" fillId="0" borderId="17" xfId="2" applyFont="1" applyBorder="1" applyAlignment="1">
      <alignment vertical="top"/>
    </xf>
    <xf numFmtId="0" fontId="2" fillId="0" borderId="0" xfId="2" applyAlignment="1">
      <alignment vertical="center"/>
    </xf>
    <xf numFmtId="0" fontId="12" fillId="0" borderId="0" xfId="2" applyFont="1" applyAlignment="1">
      <alignment vertical="center"/>
    </xf>
    <xf numFmtId="0" fontId="10" fillId="9" borderId="25" xfId="2" applyFont="1" applyFill="1" applyBorder="1" applyAlignment="1">
      <alignment horizontal="left" vertical="center" wrapText="1"/>
    </xf>
    <xf numFmtId="0" fontId="10" fillId="9" borderId="0" xfId="2" applyFont="1" applyFill="1" applyAlignment="1">
      <alignment horizontal="left" vertical="center" wrapText="1"/>
    </xf>
    <xf numFmtId="0" fontId="10" fillId="9" borderId="23" xfId="2" applyFont="1" applyFill="1" applyBorder="1" applyAlignment="1">
      <alignment horizontal="center" vertical="top"/>
    </xf>
    <xf numFmtId="0" fontId="10" fillId="9" borderId="16" xfId="2" applyFont="1" applyFill="1" applyBorder="1" applyAlignment="1">
      <alignment vertical="top"/>
    </xf>
    <xf numFmtId="0" fontId="10" fillId="9" borderId="23" xfId="2" applyFont="1" applyFill="1" applyBorder="1" applyAlignment="1">
      <alignment vertical="top"/>
    </xf>
    <xf numFmtId="0" fontId="10" fillId="9" borderId="21" xfId="2" applyFont="1" applyFill="1" applyBorder="1" applyAlignment="1">
      <alignment vertical="top"/>
    </xf>
    <xf numFmtId="0" fontId="10" fillId="0" borderId="0" xfId="2" applyFont="1" applyFill="1" applyAlignment="1">
      <alignment horizontal="center" vertical="center"/>
    </xf>
    <xf numFmtId="0" fontId="2" fillId="0" borderId="0" xfId="2" applyFill="1"/>
    <xf numFmtId="0" fontId="7" fillId="0" borderId="17" xfId="2" applyFont="1" applyBorder="1" applyAlignment="1">
      <alignment horizontal="left" vertical="top" wrapText="1"/>
    </xf>
    <xf numFmtId="0" fontId="33" fillId="0" borderId="1" xfId="5" applyFont="1" applyFill="1" applyBorder="1" applyAlignment="1">
      <alignment horizontal="center" vertical="center" wrapText="1"/>
    </xf>
    <xf numFmtId="0" fontId="10" fillId="0" borderId="17" xfId="5" applyFont="1" applyFill="1" applyBorder="1" applyAlignment="1">
      <alignment horizontal="left" vertical="top" wrapText="1"/>
    </xf>
    <xf numFmtId="0" fontId="10" fillId="0" borderId="27" xfId="5" applyFont="1" applyFill="1" applyBorder="1" applyAlignment="1">
      <alignment horizontal="left" vertical="top" wrapText="1"/>
    </xf>
    <xf numFmtId="0" fontId="10" fillId="0" borderId="0" xfId="5" applyFont="1" applyFill="1" applyAlignment="1">
      <alignment horizontal="left" vertical="top" wrapText="1"/>
    </xf>
    <xf numFmtId="0" fontId="10" fillId="0" borderId="11" xfId="5" applyFont="1" applyFill="1" applyBorder="1" applyAlignment="1">
      <alignment horizontal="left" vertical="top" wrapText="1"/>
    </xf>
    <xf numFmtId="0" fontId="10" fillId="0" borderId="9" xfId="5" applyFont="1" applyFill="1" applyBorder="1" applyAlignment="1">
      <alignment horizontal="left" vertical="top" wrapText="1"/>
    </xf>
    <xf numFmtId="0" fontId="32" fillId="0" borderId="0" xfId="5" applyFont="1" applyAlignment="1">
      <alignment horizontal="left" vertical="top" wrapText="1"/>
    </xf>
    <xf numFmtId="0" fontId="1" fillId="0" borderId="0" xfId="5" applyFont="1" applyAlignment="1">
      <alignment horizontal="left" vertical="top"/>
    </xf>
    <xf numFmtId="0" fontId="10" fillId="0" borderId="1" xfId="5" applyFont="1" applyFill="1" applyBorder="1" applyAlignment="1">
      <alignment horizontal="left" vertical="top" wrapText="1"/>
    </xf>
    <xf numFmtId="0" fontId="10" fillId="0" borderId="0" xfId="5" applyFont="1" applyFill="1" applyBorder="1" applyAlignment="1">
      <alignment horizontal="left" vertical="top" wrapText="1"/>
    </xf>
    <xf numFmtId="0" fontId="33" fillId="0" borderId="14" xfId="5" applyFont="1" applyFill="1" applyBorder="1" applyAlignment="1">
      <alignment horizontal="center" vertical="center" wrapText="1"/>
    </xf>
    <xf numFmtId="0" fontId="10" fillId="0" borderId="23" xfId="5" applyFont="1" applyFill="1" applyBorder="1" applyAlignment="1">
      <alignment horizontal="left" vertical="top" wrapText="1"/>
    </xf>
    <xf numFmtId="0" fontId="10" fillId="0" borderId="32" xfId="5" applyFont="1" applyFill="1" applyBorder="1" applyAlignment="1">
      <alignment horizontal="left" vertical="top" wrapText="1"/>
    </xf>
    <xf numFmtId="0" fontId="10" fillId="10" borderId="11" xfId="5" applyFont="1" applyFill="1" applyBorder="1" applyAlignment="1">
      <alignment horizontal="left" vertical="top" wrapText="1"/>
    </xf>
    <xf numFmtId="0" fontId="10" fillId="10" borderId="14" xfId="5" applyFont="1" applyFill="1" applyBorder="1" applyAlignment="1">
      <alignment horizontal="left" vertical="top" wrapText="1"/>
    </xf>
    <xf numFmtId="0" fontId="10" fillId="10" borderId="17" xfId="5" applyFont="1" applyFill="1" applyBorder="1" applyAlignment="1">
      <alignment horizontal="left" vertical="top" wrapText="1"/>
    </xf>
    <xf numFmtId="0" fontId="10" fillId="10" borderId="31" xfId="5" applyFont="1" applyFill="1" applyBorder="1" applyAlignment="1">
      <alignment horizontal="left" vertical="top" wrapText="1"/>
    </xf>
    <xf numFmtId="0" fontId="32" fillId="0" borderId="0" xfId="5" applyFont="1" applyFill="1" applyAlignment="1">
      <alignment horizontal="left" vertical="top" wrapText="1"/>
    </xf>
    <xf numFmtId="0" fontId="1" fillId="0" borderId="0" xfId="5" applyFont="1" applyFill="1" applyAlignment="1">
      <alignment horizontal="left" vertical="top"/>
    </xf>
    <xf numFmtId="0" fontId="10" fillId="0" borderId="37" xfId="5" applyFont="1" applyFill="1" applyBorder="1" applyAlignment="1">
      <alignment horizontal="left" vertical="top" wrapText="1"/>
    </xf>
    <xf numFmtId="0" fontId="10" fillId="10" borderId="0" xfId="5" applyFont="1" applyFill="1" applyBorder="1" applyAlignment="1">
      <alignment horizontal="left" vertical="top" wrapText="1"/>
    </xf>
    <xf numFmtId="0" fontId="10" fillId="0" borderId="4" xfId="5" applyFont="1" applyFill="1" applyBorder="1" applyAlignment="1">
      <alignment horizontal="left" vertical="top" wrapText="1"/>
    </xf>
    <xf numFmtId="0" fontId="33" fillId="0" borderId="17" xfId="5" applyFont="1" applyFill="1" applyBorder="1" applyAlignment="1">
      <alignment horizontal="center" vertical="center" wrapText="1"/>
    </xf>
    <xf numFmtId="0" fontId="10" fillId="10" borderId="17" xfId="2" applyFont="1" applyFill="1" applyBorder="1" applyAlignment="1">
      <alignment horizontal="left" vertical="center" wrapText="1"/>
    </xf>
    <xf numFmtId="0" fontId="10" fillId="10" borderId="21" xfId="2" applyFont="1" applyFill="1" applyBorder="1" applyAlignment="1">
      <alignment horizontal="left" vertical="center" wrapText="1"/>
    </xf>
    <xf numFmtId="0" fontId="10" fillId="10" borderId="17" xfId="2" applyFont="1" applyFill="1" applyBorder="1" applyAlignment="1">
      <alignment vertical="center"/>
    </xf>
    <xf numFmtId="0" fontId="7" fillId="10" borderId="0" xfId="2" applyFont="1" applyFill="1" applyAlignment="1">
      <alignment vertical="center"/>
    </xf>
    <xf numFmtId="0" fontId="20" fillId="10" borderId="4" xfId="0" applyFont="1" applyFill="1" applyBorder="1" applyAlignment="1">
      <alignment vertical="center" wrapText="1"/>
    </xf>
    <xf numFmtId="0" fontId="18" fillId="11" borderId="5" xfId="0" applyFont="1" applyFill="1" applyBorder="1" applyAlignment="1">
      <alignment horizontal="center" vertical="center" wrapText="1"/>
    </xf>
    <xf numFmtId="0" fontId="20" fillId="10" borderId="4" xfId="0" applyFont="1" applyFill="1" applyBorder="1" applyAlignment="1">
      <alignment horizontal="left" vertical="center" wrapText="1"/>
    </xf>
    <xf numFmtId="0" fontId="18" fillId="11" borderId="10" xfId="0" applyFont="1" applyFill="1" applyBorder="1" applyAlignment="1">
      <alignment horizontal="center" vertical="center" wrapText="1"/>
    </xf>
    <xf numFmtId="0" fontId="20" fillId="10" borderId="8" xfId="0" applyFont="1" applyFill="1" applyBorder="1" applyAlignment="1">
      <alignment vertical="center" wrapText="1"/>
    </xf>
    <xf numFmtId="0" fontId="20" fillId="10" borderId="9" xfId="0" applyFont="1" applyFill="1" applyBorder="1" applyAlignment="1">
      <alignment vertical="center" wrapText="1"/>
    </xf>
    <xf numFmtId="0" fontId="18" fillId="11" borderId="0" xfId="0" applyFont="1" applyFill="1" applyAlignment="1">
      <alignment horizontal="center" vertical="center" wrapText="1"/>
    </xf>
    <xf numFmtId="0" fontId="20" fillId="10" borderId="6" xfId="0" applyFont="1" applyFill="1" applyBorder="1" applyAlignment="1">
      <alignment vertical="center" wrapText="1"/>
    </xf>
    <xf numFmtId="0" fontId="18" fillId="11" borderId="12" xfId="0" applyFont="1" applyFill="1" applyBorder="1" applyAlignment="1">
      <alignment horizontal="center" vertical="center" wrapText="1"/>
    </xf>
    <xf numFmtId="0" fontId="20" fillId="10" borderId="0" xfId="0" applyFont="1" applyFill="1" applyAlignment="1">
      <alignment vertical="center" wrapText="1"/>
    </xf>
    <xf numFmtId="0" fontId="14" fillId="0" borderId="0" xfId="2" applyFont="1" applyFill="1" applyAlignment="1">
      <alignment vertical="center"/>
    </xf>
    <xf numFmtId="0" fontId="7" fillId="0" borderId="17" xfId="2" applyFont="1" applyFill="1" applyBorder="1"/>
    <xf numFmtId="0" fontId="20" fillId="0" borderId="4" xfId="0" applyFont="1" applyFill="1" applyBorder="1" applyAlignment="1">
      <alignment vertical="center" wrapText="1"/>
    </xf>
    <xf numFmtId="0" fontId="12" fillId="0" borderId="21" xfId="2" applyFont="1" applyBorder="1" applyAlignment="1">
      <alignment vertical="top" wrapText="1"/>
    </xf>
    <xf numFmtId="0" fontId="7" fillId="0" borderId="17" xfId="2" applyFont="1" applyBorder="1" applyAlignment="1">
      <alignment horizontal="justify" vertical="top"/>
    </xf>
    <xf numFmtId="0" fontId="14" fillId="10" borderId="0" xfId="2" applyFont="1" applyFill="1"/>
    <xf numFmtId="0" fontId="7" fillId="10" borderId="17" xfId="2" applyFont="1" applyFill="1" applyBorder="1" applyAlignment="1">
      <alignment horizontal="left" vertical="top" wrapText="1"/>
    </xf>
    <xf numFmtId="0" fontId="7" fillId="10" borderId="17" xfId="2" applyFont="1" applyFill="1" applyBorder="1"/>
    <xf numFmtId="0" fontId="12" fillId="10" borderId="23" xfId="2" applyFont="1" applyFill="1" applyBorder="1" applyAlignment="1">
      <alignment horizontal="left" vertical="top" wrapText="1"/>
    </xf>
    <xf numFmtId="0" fontId="12" fillId="10" borderId="16" xfId="2" applyFont="1" applyFill="1" applyBorder="1" applyAlignment="1">
      <alignment horizontal="left" vertical="top" wrapText="1"/>
    </xf>
    <xf numFmtId="0" fontId="21" fillId="10" borderId="4" xfId="2" applyFont="1" applyFill="1" applyBorder="1" applyAlignment="1">
      <alignment vertical="center" wrapText="1"/>
    </xf>
    <xf numFmtId="0" fontId="20" fillId="10" borderId="21" xfId="2" applyFont="1" applyFill="1" applyBorder="1" applyAlignment="1">
      <alignment horizontal="left" vertical="top" wrapText="1"/>
    </xf>
    <xf numFmtId="0" fontId="21" fillId="10" borderId="9" xfId="2" applyFont="1" applyFill="1" applyBorder="1" applyAlignment="1">
      <alignment vertical="center" wrapText="1"/>
    </xf>
    <xf numFmtId="0" fontId="21" fillId="10" borderId="6" xfId="2" applyFont="1" applyFill="1" applyBorder="1" applyAlignment="1">
      <alignment vertical="center" wrapText="1"/>
    </xf>
    <xf numFmtId="0" fontId="12" fillId="10" borderId="16" xfId="2" applyFont="1" applyFill="1" applyBorder="1" applyAlignment="1">
      <alignment horizontal="justify"/>
    </xf>
    <xf numFmtId="0" fontId="12" fillId="10" borderId="21" xfId="2" applyFont="1" applyFill="1" applyBorder="1"/>
    <xf numFmtId="0" fontId="14" fillId="0" borderId="0" xfId="2" applyFont="1" applyFill="1"/>
    <xf numFmtId="0" fontId="14" fillId="0" borderId="0" xfId="2" applyFont="1" applyFill="1" applyAlignment="1">
      <alignment horizontal="center" vertical="center"/>
    </xf>
    <xf numFmtId="0" fontId="19" fillId="0" borderId="0" xfId="2" applyFont="1" applyFill="1" applyAlignment="1">
      <alignment horizontal="center" vertical="center"/>
    </xf>
    <xf numFmtId="0" fontId="44" fillId="0" borderId="26" xfId="2" applyFont="1" applyFill="1" applyBorder="1" applyAlignment="1"/>
    <xf numFmtId="0" fontId="44" fillId="0" borderId="27" xfId="2" applyFont="1" applyFill="1" applyBorder="1" applyAlignment="1"/>
    <xf numFmtId="0" fontId="47" fillId="0" borderId="22" xfId="2" applyFont="1" applyFill="1" applyBorder="1" applyAlignment="1">
      <alignment vertical="center"/>
    </xf>
    <xf numFmtId="0" fontId="47" fillId="0" borderId="30" xfId="2" applyFont="1" applyFill="1" applyBorder="1" applyAlignment="1">
      <alignment vertical="center"/>
    </xf>
    <xf numFmtId="0" fontId="50" fillId="10" borderId="0" xfId="2" applyFont="1" applyFill="1" applyAlignment="1">
      <alignment horizontal="center" vertical="center"/>
    </xf>
    <xf numFmtId="0" fontId="50" fillId="10" borderId="17" xfId="2" applyFont="1" applyFill="1" applyBorder="1" applyAlignment="1">
      <alignment horizontal="center" vertical="center"/>
    </xf>
    <xf numFmtId="0" fontId="47" fillId="10" borderId="17" xfId="2" applyFont="1" applyFill="1" applyBorder="1" applyAlignment="1">
      <alignment horizontal="center" vertical="center"/>
    </xf>
    <xf numFmtId="0" fontId="46" fillId="0" borderId="8" xfId="5" applyFont="1" applyBorder="1" applyAlignment="1">
      <alignment horizontal="center" vertical="center"/>
    </xf>
    <xf numFmtId="0" fontId="47" fillId="10" borderId="34" xfId="5" applyFont="1" applyFill="1" applyBorder="1" applyAlignment="1">
      <alignment horizontal="center" vertical="center" wrapText="1"/>
    </xf>
    <xf numFmtId="0" fontId="47" fillId="10" borderId="35" xfId="5" applyFont="1" applyFill="1" applyBorder="1" applyAlignment="1">
      <alignment horizontal="center" vertical="center" wrapText="1"/>
    </xf>
    <xf numFmtId="0" fontId="47" fillId="10" borderId="36" xfId="5" applyFont="1" applyFill="1" applyBorder="1" applyAlignment="1">
      <alignment horizontal="center" vertical="center" wrapText="1"/>
    </xf>
    <xf numFmtId="0" fontId="46" fillId="0" borderId="0" xfId="5" applyFont="1" applyAlignment="1">
      <alignment horizontal="center" vertical="center"/>
    </xf>
    <xf numFmtId="0" fontId="46" fillId="0" borderId="0" xfId="5" applyFont="1" applyAlignment="1">
      <alignment horizontal="center" vertical="center" wrapText="1"/>
    </xf>
    <xf numFmtId="0" fontId="50" fillId="0" borderId="0" xfId="2" applyFont="1" applyAlignment="1">
      <alignment vertical="center"/>
    </xf>
    <xf numFmtId="0" fontId="51" fillId="10" borderId="38" xfId="0" applyFont="1" applyFill="1" applyBorder="1" applyAlignment="1">
      <alignment horizontal="center" vertical="center" wrapText="1"/>
    </xf>
    <xf numFmtId="0" fontId="51" fillId="10" borderId="39" xfId="0" applyFont="1" applyFill="1" applyBorder="1" applyAlignment="1">
      <alignment horizontal="center" vertical="center" wrapText="1"/>
    </xf>
    <xf numFmtId="0" fontId="51" fillId="10" borderId="39" xfId="0" applyFont="1" applyFill="1" applyBorder="1" applyAlignment="1">
      <alignment horizontal="center" vertical="center"/>
    </xf>
    <xf numFmtId="0" fontId="51" fillId="10" borderId="40" xfId="0" applyFont="1" applyFill="1" applyBorder="1" applyAlignment="1">
      <alignment horizontal="center" vertical="center"/>
    </xf>
    <xf numFmtId="0" fontId="46" fillId="0" borderId="0" xfId="2" applyFont="1" applyAlignment="1">
      <alignment vertical="center"/>
    </xf>
    <xf numFmtId="0" fontId="50" fillId="10" borderId="41" xfId="2" applyFont="1" applyFill="1" applyBorder="1" applyAlignment="1">
      <alignment horizontal="center" vertical="center"/>
    </xf>
    <xf numFmtId="0" fontId="47" fillId="10" borderId="39" xfId="2" applyFont="1" applyFill="1" applyBorder="1" applyAlignment="1">
      <alignment horizontal="center" vertical="center"/>
    </xf>
    <xf numFmtId="0" fontId="50" fillId="10" borderId="39" xfId="2" applyFont="1" applyFill="1" applyBorder="1" applyAlignment="1">
      <alignment horizontal="center" vertical="center"/>
    </xf>
    <xf numFmtId="0" fontId="47" fillId="10" borderId="40" xfId="2" applyFont="1" applyFill="1" applyBorder="1" applyAlignment="1">
      <alignment horizontal="center" vertical="center"/>
    </xf>
    <xf numFmtId="0" fontId="47" fillId="0" borderId="0" xfId="2" applyFont="1" applyFill="1" applyAlignment="1">
      <alignment horizontal="center" vertical="center"/>
    </xf>
    <xf numFmtId="0" fontId="46" fillId="0" borderId="0" xfId="2" applyFont="1"/>
    <xf numFmtId="0" fontId="47" fillId="10" borderId="33" xfId="2" applyFont="1" applyFill="1" applyBorder="1" applyAlignment="1">
      <alignment horizontal="center" vertical="center"/>
    </xf>
    <xf numFmtId="0" fontId="47" fillId="10" borderId="38" xfId="2" applyFont="1" applyFill="1" applyBorder="1" applyAlignment="1">
      <alignment horizontal="center" vertical="center"/>
    </xf>
    <xf numFmtId="0" fontId="47" fillId="10" borderId="42" xfId="2" applyFont="1" applyFill="1" applyBorder="1" applyAlignment="1">
      <alignment horizontal="center" vertical="center"/>
    </xf>
    <xf numFmtId="0" fontId="47" fillId="10" borderId="43" xfId="2" applyFont="1" applyFill="1" applyBorder="1" applyAlignment="1">
      <alignment horizontal="center" vertical="center"/>
    </xf>
    <xf numFmtId="0" fontId="47" fillId="10" borderId="44" xfId="2" applyFont="1" applyFill="1" applyBorder="1" applyAlignment="1">
      <alignment horizontal="center" vertical="center"/>
    </xf>
    <xf numFmtId="0" fontId="14" fillId="0" borderId="0" xfId="2" applyFont="1" applyFill="1" applyAlignment="1">
      <alignment vertical="top"/>
    </xf>
    <xf numFmtId="0" fontId="20" fillId="0" borderId="17" xfId="0" applyFont="1" applyBorder="1" applyAlignment="1">
      <alignment horizontal="left" vertical="top" wrapText="1"/>
    </xf>
    <xf numFmtId="0" fontId="10" fillId="9" borderId="17" xfId="2" applyFont="1" applyFill="1" applyBorder="1" applyAlignment="1">
      <alignment vertical="top"/>
    </xf>
    <xf numFmtId="0" fontId="3" fillId="9" borderId="17" xfId="2" applyFont="1" applyFill="1" applyBorder="1" applyAlignment="1">
      <alignment vertical="top" wrapText="1"/>
    </xf>
    <xf numFmtId="0" fontId="27" fillId="9" borderId="17" xfId="2" applyFont="1" applyFill="1" applyBorder="1" applyAlignment="1">
      <alignment horizontal="left" vertical="top" wrapText="1"/>
    </xf>
    <xf numFmtId="0" fontId="20" fillId="0" borderId="17" xfId="0" applyFont="1" applyBorder="1" applyAlignment="1">
      <alignment vertical="top"/>
    </xf>
    <xf numFmtId="0" fontId="11" fillId="9" borderId="17" xfId="2" applyFont="1" applyFill="1" applyBorder="1" applyAlignment="1">
      <alignment vertical="top"/>
    </xf>
    <xf numFmtId="0" fontId="10" fillId="0" borderId="0" xfId="2" applyFont="1" applyFill="1" applyAlignment="1">
      <alignment vertical="top"/>
    </xf>
    <xf numFmtId="0" fontId="10" fillId="9" borderId="0" xfId="2" applyFont="1" applyFill="1" applyAlignment="1">
      <alignment vertical="top"/>
    </xf>
    <xf numFmtId="0" fontId="10" fillId="9" borderId="21" xfId="2" applyFont="1" applyFill="1" applyBorder="1" applyAlignment="1">
      <alignment vertical="top" wrapText="1"/>
    </xf>
    <xf numFmtId="0" fontId="10" fillId="0" borderId="16" xfId="2" applyFont="1" applyBorder="1" applyAlignment="1">
      <alignment horizontal="left" vertical="top" wrapText="1"/>
    </xf>
    <xf numFmtId="0" fontId="43" fillId="0" borderId="16" xfId="2" applyFont="1" applyBorder="1" applyAlignment="1">
      <alignment horizontal="left" vertical="top" wrapText="1"/>
    </xf>
    <xf numFmtId="0" fontId="11" fillId="9" borderId="21" xfId="2" applyFont="1" applyFill="1" applyBorder="1" applyAlignment="1">
      <alignment vertical="top"/>
    </xf>
    <xf numFmtId="0" fontId="10" fillId="0" borderId="21" xfId="2" applyFont="1" applyBorder="1" applyAlignment="1">
      <alignment horizontal="left" vertical="top" wrapText="1"/>
    </xf>
    <xf numFmtId="0" fontId="14" fillId="9" borderId="0" xfId="2" applyFont="1" applyFill="1" applyAlignment="1">
      <alignment vertical="top"/>
    </xf>
    <xf numFmtId="0" fontId="10" fillId="9" borderId="25" xfId="2" applyFont="1" applyFill="1" applyBorder="1" applyAlignment="1">
      <alignment horizontal="left" vertical="top" wrapText="1"/>
    </xf>
    <xf numFmtId="0" fontId="10" fillId="9" borderId="0" xfId="2" applyFont="1" applyFill="1" applyAlignment="1">
      <alignment horizontal="left" vertical="top" wrapText="1"/>
    </xf>
    <xf numFmtId="0" fontId="10" fillId="0" borderId="0" xfId="2" applyFont="1" applyAlignment="1">
      <alignment horizontal="justify" vertical="top"/>
    </xf>
    <xf numFmtId="0" fontId="10" fillId="9" borderId="23" xfId="2" applyFont="1" applyFill="1" applyBorder="1" applyAlignment="1">
      <alignment horizontal="left" vertical="top" wrapText="1"/>
    </xf>
    <xf numFmtId="0" fontId="37" fillId="0" borderId="25" xfId="2" applyFont="1" applyBorder="1" applyAlignment="1">
      <alignment horizontal="left" vertical="top" wrapText="1"/>
    </xf>
    <xf numFmtId="0" fontId="4" fillId="9" borderId="0" xfId="2" applyFont="1" applyFill="1" applyAlignment="1">
      <alignment horizontal="left" vertical="top" wrapText="1"/>
    </xf>
    <xf numFmtId="0" fontId="2" fillId="0" borderId="0" xfId="2" applyAlignment="1">
      <alignment horizontal="left" vertical="top"/>
    </xf>
    <xf numFmtId="0" fontId="12" fillId="0" borderId="0" xfId="2" applyFont="1" applyAlignment="1">
      <alignment horizontal="left" vertical="top"/>
    </xf>
    <xf numFmtId="0" fontId="3" fillId="9" borderId="17" xfId="2" applyFont="1" applyFill="1" applyBorder="1" applyAlignment="1">
      <alignment horizontal="left" vertical="top" wrapText="1"/>
    </xf>
    <xf numFmtId="0" fontId="10" fillId="10" borderId="26" xfId="5" applyFont="1" applyFill="1" applyBorder="1" applyAlignment="1">
      <alignment horizontal="left" vertical="top" wrapText="1"/>
    </xf>
    <xf numFmtId="0" fontId="10" fillId="10" borderId="13" xfId="5" applyFont="1" applyFill="1" applyBorder="1" applyAlignment="1">
      <alignment horizontal="left" vertical="top" wrapText="1"/>
    </xf>
    <xf numFmtId="0" fontId="1" fillId="0" borderId="17" xfId="5" applyFont="1" applyBorder="1" applyAlignment="1">
      <alignment horizontal="left" vertical="top"/>
    </xf>
    <xf numFmtId="0" fontId="20" fillId="0" borderId="0" xfId="0" applyFont="1" applyAlignment="1">
      <alignment horizontal="left" vertical="top" wrapText="1"/>
    </xf>
    <xf numFmtId="0" fontId="10" fillId="0" borderId="0" xfId="2" applyFont="1" applyAlignment="1">
      <alignment horizontal="left" vertical="top" wrapText="1"/>
    </xf>
    <xf numFmtId="0" fontId="20" fillId="9" borderId="17" xfId="2" applyFont="1" applyFill="1" applyBorder="1" applyAlignment="1">
      <alignment vertical="top" wrapText="1"/>
    </xf>
    <xf numFmtId="0" fontId="37" fillId="9" borderId="17" xfId="2" applyFont="1" applyFill="1" applyBorder="1" applyAlignment="1">
      <alignment horizontal="left" vertical="top" wrapText="1"/>
    </xf>
    <xf numFmtId="0" fontId="20" fillId="0" borderId="17" xfId="0" applyFont="1" applyBorder="1" applyAlignment="1">
      <alignment vertical="top" wrapText="1"/>
    </xf>
    <xf numFmtId="0" fontId="10" fillId="0" borderId="16" xfId="2" applyFont="1" applyBorder="1" applyAlignment="1">
      <alignment horizontal="justify" vertical="top"/>
    </xf>
    <xf numFmtId="0" fontId="10" fillId="0" borderId="24" xfId="2" applyFont="1" applyBorder="1" applyAlignment="1">
      <alignment horizontal="justify" vertical="top"/>
    </xf>
    <xf numFmtId="0" fontId="10" fillId="0" borderId="29" xfId="2" applyFont="1" applyBorder="1" applyAlignment="1">
      <alignment horizontal="justify" vertical="top"/>
    </xf>
    <xf numFmtId="0" fontId="12" fillId="0" borderId="17" xfId="2" applyFont="1" applyBorder="1" applyAlignment="1">
      <alignment vertical="top"/>
    </xf>
    <xf numFmtId="0" fontId="37" fillId="0" borderId="17" xfId="2" applyFont="1" applyBorder="1" applyAlignment="1">
      <alignment horizontal="justify" vertical="top"/>
    </xf>
    <xf numFmtId="0" fontId="10" fillId="0" borderId="17" xfId="5" applyFont="1" applyFill="1" applyBorder="1" applyAlignment="1">
      <alignment horizontal="left" vertical="top" wrapText="1"/>
    </xf>
    <xf numFmtId="0" fontId="10" fillId="8" borderId="17" xfId="2" applyFont="1" applyFill="1" applyBorder="1" applyAlignment="1">
      <alignment horizontal="left" vertical="center" wrapText="1"/>
    </xf>
    <xf numFmtId="0" fontId="10" fillId="8" borderId="25" xfId="2" applyFont="1" applyFill="1" applyBorder="1" applyAlignment="1">
      <alignment horizontal="left" vertical="center" wrapText="1"/>
    </xf>
    <xf numFmtId="0" fontId="10" fillId="6" borderId="45" xfId="5" applyFont="1" applyFill="1" applyBorder="1" applyAlignment="1">
      <alignment horizontal="left" vertical="top" wrapText="1"/>
    </xf>
    <xf numFmtId="0" fontId="10" fillId="6" borderId="32" xfId="5" applyFont="1" applyFill="1" applyBorder="1" applyAlignment="1">
      <alignment horizontal="left" vertical="top" wrapText="1"/>
    </xf>
    <xf numFmtId="0" fontId="10" fillId="6" borderId="22" xfId="5" applyFont="1" applyFill="1" applyBorder="1" applyAlignment="1">
      <alignment horizontal="left" vertical="top" wrapText="1"/>
    </xf>
    <xf numFmtId="0" fontId="10" fillId="6" borderId="30" xfId="5" applyFont="1" applyFill="1" applyBorder="1" applyAlignment="1">
      <alignment horizontal="left" vertical="top" wrapText="1"/>
    </xf>
    <xf numFmtId="0" fontId="10" fillId="0" borderId="23" xfId="2" applyFont="1" applyBorder="1" applyAlignment="1">
      <alignment horizontal="left" vertical="center" wrapText="1"/>
    </xf>
    <xf numFmtId="0" fontId="10" fillId="0" borderId="16" xfId="2" applyFont="1" applyBorder="1" applyAlignment="1">
      <alignment horizontal="left" vertical="center" wrapText="1"/>
    </xf>
    <xf numFmtId="0" fontId="10" fillId="6" borderId="25" xfId="2" applyFont="1" applyFill="1" applyBorder="1"/>
    <xf numFmtId="0" fontId="7" fillId="6" borderId="17" xfId="2" applyFont="1" applyFill="1" applyBorder="1"/>
    <xf numFmtId="0" fontId="10" fillId="0" borderId="25" xfId="2" applyFont="1" applyFill="1" applyBorder="1" applyAlignment="1">
      <alignment horizontal="left" vertical="top" wrapText="1"/>
    </xf>
    <xf numFmtId="0" fontId="10" fillId="6" borderId="26" xfId="2" applyFont="1" applyFill="1" applyBorder="1"/>
    <xf numFmtId="0" fontId="7" fillId="6" borderId="26" xfId="2" applyFont="1" applyFill="1" applyBorder="1"/>
    <xf numFmtId="0" fontId="38" fillId="6" borderId="27" xfId="2" applyFont="1" applyFill="1" applyBorder="1" applyAlignment="1">
      <alignment vertical="top" wrapText="1"/>
    </xf>
    <xf numFmtId="0" fontId="10" fillId="6" borderId="17" xfId="2" applyFont="1" applyFill="1" applyBorder="1" applyAlignment="1">
      <alignment horizontal="left" vertical="top" wrapText="1"/>
    </xf>
    <xf numFmtId="0" fontId="10" fillId="6" borderId="24" xfId="2" applyFont="1" applyFill="1" applyBorder="1" applyAlignment="1">
      <alignment horizontal="left" vertical="top" wrapText="1"/>
    </xf>
    <xf numFmtId="0" fontId="35" fillId="6" borderId="17" xfId="2" applyFont="1" applyFill="1" applyBorder="1" applyAlignment="1">
      <alignment horizontal="left" vertical="top" wrapText="1"/>
    </xf>
    <xf numFmtId="0" fontId="7" fillId="6" borderId="17" xfId="2" applyFont="1" applyFill="1" applyBorder="1" applyAlignment="1">
      <alignment vertical="top"/>
    </xf>
    <xf numFmtId="0" fontId="20" fillId="6" borderId="17" xfId="2" applyFont="1" applyFill="1" applyBorder="1" applyAlignment="1">
      <alignment vertical="center" wrapText="1"/>
    </xf>
    <xf numFmtId="0" fontId="7" fillId="6" borderId="17" xfId="2" applyFont="1" applyFill="1" applyBorder="1" applyAlignment="1">
      <alignment horizontal="left" vertical="top" wrapText="1"/>
    </xf>
    <xf numFmtId="0" fontId="26" fillId="6" borderId="17" xfId="2" applyFont="1" applyFill="1" applyBorder="1" applyAlignment="1">
      <alignment vertical="center" wrapText="1"/>
    </xf>
    <xf numFmtId="0" fontId="6" fillId="6" borderId="17" xfId="2" applyFont="1" applyFill="1" applyBorder="1" applyAlignment="1">
      <alignment horizontal="left" vertical="center"/>
    </xf>
    <xf numFmtId="0" fontId="11" fillId="6" borderId="17" xfId="2" applyFont="1" applyFill="1" applyBorder="1" applyAlignment="1">
      <alignment horizontal="left" vertical="center"/>
    </xf>
    <xf numFmtId="0" fontId="37" fillId="6" borderId="17" xfId="2" applyFont="1" applyFill="1" applyBorder="1" applyAlignment="1">
      <alignment horizontal="left" vertical="top" wrapText="1"/>
    </xf>
    <xf numFmtId="0" fontId="11" fillId="6" borderId="25" xfId="2" applyFont="1" applyFill="1" applyBorder="1" applyAlignment="1">
      <alignment horizontal="left" vertical="center"/>
    </xf>
    <xf numFmtId="0" fontId="10" fillId="0" borderId="17" xfId="5" applyFont="1" applyFill="1" applyBorder="1" applyAlignment="1">
      <alignment vertical="top" wrapText="1"/>
    </xf>
    <xf numFmtId="0" fontId="32" fillId="0" borderId="0" xfId="5" applyFont="1" applyAlignment="1">
      <alignment horizontal="center" vertical="top" wrapText="1"/>
    </xf>
    <xf numFmtId="0" fontId="1" fillId="0" borderId="0" xfId="5" applyFont="1"/>
    <xf numFmtId="0" fontId="48" fillId="7" borderId="14" xfId="5" applyFont="1" applyFill="1" applyBorder="1" applyAlignment="1">
      <alignment horizontal="left" vertical="center" wrapText="1"/>
    </xf>
    <xf numFmtId="0" fontId="48" fillId="7" borderId="0" xfId="5" applyFont="1" applyFill="1" applyBorder="1" applyAlignment="1">
      <alignment horizontal="left" vertical="center" wrapText="1"/>
    </xf>
    <xf numFmtId="0" fontId="48" fillId="7" borderId="7" xfId="5" applyFont="1" applyFill="1" applyBorder="1" applyAlignment="1">
      <alignment horizontal="left" vertical="center" wrapText="1"/>
    </xf>
    <xf numFmtId="0" fontId="10" fillId="10" borderId="0" xfId="5" applyFont="1" applyFill="1" applyBorder="1" applyAlignment="1">
      <alignment horizontal="left" vertical="top" wrapText="1"/>
    </xf>
    <xf numFmtId="0" fontId="10" fillId="10" borderId="10" xfId="5" applyFont="1" applyFill="1" applyBorder="1" applyAlignment="1">
      <alignment horizontal="left" vertical="top"/>
    </xf>
    <xf numFmtId="0" fontId="10" fillId="0" borderId="24" xfId="5" applyFont="1" applyFill="1" applyBorder="1" applyAlignment="1">
      <alignment horizontal="left" vertical="top" wrapText="1"/>
    </xf>
    <xf numFmtId="0" fontId="10" fillId="0" borderId="29" xfId="5" applyFont="1" applyFill="1" applyBorder="1" applyAlignment="1">
      <alignment horizontal="left" vertical="top" wrapText="1"/>
    </xf>
    <xf numFmtId="0" fontId="47" fillId="0" borderId="7" xfId="5" applyFont="1" applyBorder="1" applyAlignment="1">
      <alignment horizontal="center" vertical="center" textRotation="90"/>
    </xf>
    <xf numFmtId="0" fontId="47" fillId="0" borderId="0" xfId="5" applyFont="1" applyBorder="1" applyAlignment="1">
      <alignment horizontal="center" vertical="center" textRotation="90"/>
    </xf>
    <xf numFmtId="0" fontId="47" fillId="0" borderId="0" xfId="5" applyFont="1" applyBorder="1" applyAlignment="1">
      <alignment horizontal="center" vertical="center" textRotation="90" wrapText="1"/>
    </xf>
    <xf numFmtId="0" fontId="33" fillId="0" borderId="17" xfId="5" applyFont="1" applyFill="1" applyBorder="1" applyAlignment="1">
      <alignment horizontal="center" vertical="center" wrapText="1"/>
    </xf>
    <xf numFmtId="0" fontId="33" fillId="0" borderId="17" xfId="5" applyFont="1" applyFill="1" applyBorder="1" applyAlignment="1">
      <alignment horizontal="center" vertical="center"/>
    </xf>
    <xf numFmtId="0" fontId="33" fillId="0" borderId="1" xfId="5" applyFont="1" applyFill="1" applyBorder="1" applyAlignment="1">
      <alignment horizontal="center" vertical="center" wrapText="1"/>
    </xf>
    <xf numFmtId="0" fontId="33" fillId="0" borderId="6" xfId="5" applyFont="1" applyFill="1" applyBorder="1" applyAlignment="1">
      <alignment horizontal="center" vertical="center"/>
    </xf>
    <xf numFmtId="0" fontId="33" fillId="0" borderId="4" xfId="5" applyFont="1" applyFill="1" applyBorder="1" applyAlignment="1">
      <alignment horizontal="center" vertical="center"/>
    </xf>
    <xf numFmtId="0" fontId="48" fillId="7" borderId="3" xfId="5" applyFont="1" applyFill="1" applyBorder="1" applyAlignment="1">
      <alignment horizontal="left" vertical="center" wrapText="1"/>
    </xf>
    <xf numFmtId="0" fontId="48" fillId="7" borderId="17" xfId="5" applyFont="1" applyFill="1" applyBorder="1" applyAlignment="1">
      <alignment horizontal="left" vertical="center" wrapText="1"/>
    </xf>
    <xf numFmtId="0" fontId="46" fillId="0" borderId="17" xfId="5" applyFont="1" applyFill="1" applyBorder="1" applyAlignment="1">
      <alignment horizontal="center" vertical="center" wrapText="1"/>
    </xf>
    <xf numFmtId="0" fontId="34" fillId="0" borderId="17" xfId="5" applyFont="1" applyFill="1" applyBorder="1" applyAlignment="1">
      <alignment horizontal="center" vertical="center" wrapText="1"/>
    </xf>
    <xf numFmtId="0" fontId="1" fillId="6" borderId="23" xfId="5" applyFont="1" applyFill="1" applyBorder="1" applyAlignment="1">
      <alignment horizontal="center" vertical="top"/>
    </xf>
    <xf numFmtId="0" fontId="1" fillId="6" borderId="21" xfId="5" applyFont="1" applyFill="1" applyBorder="1" applyAlignment="1">
      <alignment horizontal="center" vertical="top"/>
    </xf>
    <xf numFmtId="0" fontId="10" fillId="6" borderId="28" xfId="5" applyFont="1" applyFill="1" applyBorder="1" applyAlignment="1">
      <alignment horizontal="center" vertical="top" wrapText="1"/>
    </xf>
    <xf numFmtId="0" fontId="10" fillId="6" borderId="29" xfId="5" applyFont="1" applyFill="1" applyBorder="1" applyAlignment="1">
      <alignment horizontal="center" vertical="top" wrapText="1"/>
    </xf>
    <xf numFmtId="0" fontId="48" fillId="7" borderId="22" xfId="5" applyFont="1" applyFill="1" applyBorder="1" applyAlignment="1">
      <alignment horizontal="left" vertical="center" wrapText="1"/>
    </xf>
    <xf numFmtId="0" fontId="11" fillId="7" borderId="25" xfId="2" applyFont="1" applyFill="1" applyBorder="1" applyAlignment="1">
      <alignment horizontal="left" vertical="center"/>
    </xf>
    <xf numFmtId="0" fontId="11" fillId="7" borderId="26" xfId="2" applyFont="1" applyFill="1" applyBorder="1" applyAlignment="1">
      <alignment horizontal="left" vertical="center"/>
    </xf>
    <xf numFmtId="0" fontId="11" fillId="7" borderId="27" xfId="2" applyFont="1" applyFill="1" applyBorder="1" applyAlignment="1">
      <alignment horizontal="left" vertical="center"/>
    </xf>
    <xf numFmtId="0" fontId="18" fillId="0" borderId="6" xfId="0" applyFont="1" applyBorder="1" applyAlignment="1">
      <alignment horizontal="center" vertical="center" wrapText="1"/>
    </xf>
    <xf numFmtId="0" fontId="39" fillId="0" borderId="6" xfId="0" applyFont="1" applyBorder="1" applyAlignment="1">
      <alignment wrapText="1"/>
    </xf>
    <xf numFmtId="0" fontId="39" fillId="0" borderId="4" xfId="0" applyFont="1" applyBorder="1" applyAlignment="1">
      <alignment wrapText="1"/>
    </xf>
    <xf numFmtId="0" fontId="39" fillId="0" borderId="6" xfId="0" applyFont="1" applyBorder="1"/>
    <xf numFmtId="0" fontId="18" fillId="4" borderId="0" xfId="0" applyFont="1" applyFill="1" applyAlignment="1">
      <alignment horizontal="center" vertical="center" wrapText="1"/>
    </xf>
    <xf numFmtId="0" fontId="20" fillId="0" borderId="0" xfId="0" applyFont="1" applyAlignment="1">
      <alignment wrapText="1"/>
    </xf>
    <xf numFmtId="0" fontId="41" fillId="12" borderId="0" xfId="0" applyFont="1" applyFill="1" applyAlignment="1">
      <alignment horizontal="center" vertical="center" wrapText="1"/>
    </xf>
    <xf numFmtId="0" fontId="42" fillId="10" borderId="0" xfId="0" applyFont="1" applyFill="1"/>
    <xf numFmtId="0" fontId="39" fillId="0" borderId="4" xfId="0" applyFont="1" applyBorder="1"/>
    <xf numFmtId="0" fontId="20" fillId="0" borderId="3" xfId="0" applyFont="1" applyBorder="1" applyAlignment="1">
      <alignment horizontal="left" vertical="top" wrapText="1"/>
    </xf>
    <xf numFmtId="0" fontId="39" fillId="0" borderId="3" xfId="0" applyFont="1" applyBorder="1" applyAlignment="1">
      <alignment vertical="top"/>
    </xf>
    <xf numFmtId="0" fontId="18" fillId="0" borderId="6" xfId="0" applyFont="1" applyBorder="1" applyAlignment="1">
      <alignment horizontal="center" vertical="center"/>
    </xf>
    <xf numFmtId="0" fontId="7" fillId="0" borderId="17" xfId="2" applyFont="1" applyBorder="1" applyAlignment="1">
      <alignment horizontal="left" vertical="top" wrapText="1"/>
    </xf>
    <xf numFmtId="0" fontId="7" fillId="0" borderId="17" xfId="2" applyFont="1" applyBorder="1" applyAlignment="1">
      <alignment horizontal="left" vertical="top"/>
    </xf>
    <xf numFmtId="0" fontId="10" fillId="0" borderId="17" xfId="2" applyFont="1" applyBorder="1" applyAlignment="1">
      <alignment horizontal="left" vertical="top" wrapText="1"/>
    </xf>
    <xf numFmtId="0" fontId="10" fillId="0" borderId="17" xfId="2" applyFont="1" applyBorder="1" applyAlignment="1">
      <alignment horizontal="left" vertical="top"/>
    </xf>
    <xf numFmtId="0" fontId="10" fillId="0" borderId="23" xfId="2" applyFont="1" applyBorder="1" applyAlignment="1">
      <alignment horizontal="center" vertical="center"/>
    </xf>
    <xf numFmtId="0" fontId="10" fillId="0" borderId="16" xfId="2" applyFont="1" applyBorder="1" applyAlignment="1">
      <alignment horizontal="center" vertical="center"/>
    </xf>
    <xf numFmtId="0" fontId="10" fillId="10" borderId="23" xfId="2" applyFont="1" applyFill="1" applyBorder="1" applyAlignment="1">
      <alignment horizontal="left" vertical="center" wrapText="1"/>
    </xf>
    <xf numFmtId="0" fontId="10" fillId="10" borderId="16" xfId="2" applyFont="1" applyFill="1" applyBorder="1" applyAlignment="1">
      <alignment horizontal="left" vertical="center" wrapText="1"/>
    </xf>
    <xf numFmtId="0" fontId="10" fillId="10" borderId="21" xfId="2" applyFont="1" applyFill="1" applyBorder="1" applyAlignment="1">
      <alignment horizontal="left" vertical="center" wrapText="1"/>
    </xf>
    <xf numFmtId="0" fontId="10" fillId="0" borderId="23" xfId="2" applyFont="1" applyBorder="1" applyAlignment="1">
      <alignment horizontal="left" vertical="top" wrapText="1"/>
    </xf>
    <xf numFmtId="0" fontId="10" fillId="0" borderId="17" xfId="2" applyFont="1" applyBorder="1" applyAlignment="1">
      <alignment horizontal="center" vertical="center"/>
    </xf>
    <xf numFmtId="0" fontId="20" fillId="0" borderId="17" xfId="2" applyFont="1" applyBorder="1" applyAlignment="1">
      <alignment horizontal="left" vertical="top" wrapText="1"/>
    </xf>
    <xf numFmtId="0" fontId="38" fillId="0" borderId="17" xfId="2" applyFont="1" applyBorder="1" applyAlignment="1">
      <alignment horizontal="left" vertical="top" wrapText="1"/>
    </xf>
    <xf numFmtId="0" fontId="38" fillId="0" borderId="17" xfId="2" applyFont="1" applyBorder="1" applyAlignment="1">
      <alignment horizontal="left" vertical="top"/>
    </xf>
    <xf numFmtId="0" fontId="10" fillId="0" borderId="28" xfId="2" applyFont="1" applyBorder="1" applyAlignment="1">
      <alignment horizontal="left" vertical="top" wrapText="1"/>
    </xf>
    <xf numFmtId="0" fontId="10" fillId="0" borderId="24" xfId="2" applyFont="1" applyBorder="1" applyAlignment="1">
      <alignment horizontal="left" vertical="top" wrapText="1"/>
    </xf>
    <xf numFmtId="0" fontId="10" fillId="0" borderId="29" xfId="2" applyFont="1" applyBorder="1" applyAlignment="1">
      <alignment horizontal="left" vertical="top" wrapText="1"/>
    </xf>
    <xf numFmtId="0" fontId="7" fillId="0" borderId="17" xfId="2" applyFont="1" applyFill="1" applyBorder="1" applyAlignment="1">
      <alignment horizontal="left" vertical="top" wrapText="1"/>
    </xf>
    <xf numFmtId="0" fontId="37" fillId="0" borderId="17" xfId="2" applyFont="1" applyBorder="1" applyAlignment="1">
      <alignment horizontal="left" vertical="top" wrapText="1"/>
    </xf>
    <xf numFmtId="0" fontId="35" fillId="0" borderId="17" xfId="2" applyFont="1" applyBorder="1" applyAlignment="1">
      <alignment horizontal="left" vertical="top" wrapText="1"/>
    </xf>
    <xf numFmtId="0" fontId="46" fillId="0" borderId="23" xfId="2" applyFont="1" applyBorder="1" applyAlignment="1">
      <alignment horizontal="center" vertical="center" textRotation="90"/>
    </xf>
    <xf numFmtId="0" fontId="46" fillId="0" borderId="16" xfId="2" applyFont="1" applyBorder="1" applyAlignment="1">
      <alignment horizontal="center" vertical="center" textRotation="90"/>
    </xf>
    <xf numFmtId="0" fontId="46" fillId="0" borderId="21" xfId="2" applyFont="1" applyBorder="1" applyAlignment="1">
      <alignment horizontal="center" vertical="center" textRotation="90"/>
    </xf>
    <xf numFmtId="0" fontId="47" fillId="8" borderId="23" xfId="2" applyFont="1" applyFill="1" applyBorder="1" applyAlignment="1">
      <alignment horizontal="center" vertical="center" textRotation="90"/>
    </xf>
    <xf numFmtId="0" fontId="47" fillId="8" borderId="16" xfId="2" applyFont="1" applyFill="1" applyBorder="1" applyAlignment="1">
      <alignment horizontal="center" vertical="center" textRotation="90"/>
    </xf>
    <xf numFmtId="0" fontId="47" fillId="8" borderId="21" xfId="2" applyFont="1" applyFill="1" applyBorder="1" applyAlignment="1">
      <alignment horizontal="center" vertical="center" textRotation="90"/>
    </xf>
    <xf numFmtId="0" fontId="10" fillId="0" borderId="23"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21" xfId="2" applyFont="1" applyBorder="1" applyAlignment="1">
      <alignment horizontal="center" vertical="center"/>
    </xf>
    <xf numFmtId="0" fontId="10" fillId="10" borderId="16" xfId="2" applyFont="1" applyFill="1" applyBorder="1" applyAlignment="1">
      <alignment vertical="center" wrapText="1"/>
    </xf>
    <xf numFmtId="0" fontId="10" fillId="10" borderId="21" xfId="2" applyFont="1" applyFill="1" applyBorder="1" applyAlignment="1">
      <alignment vertical="center" wrapText="1"/>
    </xf>
    <xf numFmtId="0" fontId="11" fillId="7" borderId="0" xfId="5" applyFont="1" applyFill="1" applyBorder="1" applyAlignment="1">
      <alignment horizontal="left" vertical="center" wrapText="1"/>
    </xf>
    <xf numFmtId="0" fontId="11" fillId="7" borderId="22" xfId="5" applyFont="1" applyFill="1" applyBorder="1" applyAlignment="1">
      <alignment horizontal="left" vertical="center" wrapText="1"/>
    </xf>
    <xf numFmtId="0" fontId="7" fillId="0" borderId="17" xfId="2" applyFont="1" applyBorder="1" applyAlignment="1">
      <alignment horizontal="center" vertical="center" wrapText="1"/>
    </xf>
    <xf numFmtId="0" fontId="47" fillId="8" borderId="17" xfId="2" applyFont="1" applyFill="1" applyBorder="1" applyAlignment="1">
      <alignment horizontal="center" vertical="center" textRotation="90"/>
    </xf>
    <xf numFmtId="0" fontId="6" fillId="7" borderId="17" xfId="2" applyFont="1" applyFill="1" applyBorder="1" applyAlignment="1">
      <alignment horizontal="left" vertical="center"/>
    </xf>
    <xf numFmtId="0" fontId="47" fillId="0" borderId="17" xfId="2" applyFont="1" applyBorder="1" applyAlignment="1">
      <alignment horizontal="center" vertical="center" textRotation="90"/>
    </xf>
    <xf numFmtId="0" fontId="7" fillId="0" borderId="17" xfId="2" applyFont="1" applyBorder="1" applyAlignment="1">
      <alignment horizontal="center" vertical="center"/>
    </xf>
    <xf numFmtId="0" fontId="7" fillId="10" borderId="17" xfId="2" applyFont="1" applyFill="1" applyBorder="1" applyAlignment="1">
      <alignment horizontal="left" vertical="top" wrapText="1"/>
    </xf>
    <xf numFmtId="0" fontId="7" fillId="10" borderId="17" xfId="2" applyFont="1" applyFill="1" applyBorder="1" applyAlignment="1">
      <alignment wrapText="1"/>
    </xf>
    <xf numFmtId="0" fontId="36" fillId="0" borderId="17" xfId="2" applyFont="1" applyBorder="1" applyAlignment="1">
      <alignment horizontal="left" vertical="top" wrapText="1"/>
    </xf>
    <xf numFmtId="0" fontId="11" fillId="7" borderId="17" xfId="2" applyFont="1" applyFill="1" applyBorder="1" applyAlignment="1">
      <alignment horizontal="left" vertical="center"/>
    </xf>
    <xf numFmtId="0" fontId="26" fillId="0" borderId="17" xfId="2" applyFont="1" applyBorder="1" applyAlignment="1">
      <alignment horizontal="left" vertical="top" wrapText="1"/>
    </xf>
    <xf numFmtId="0" fontId="10" fillId="9" borderId="17" xfId="2" applyFont="1" applyFill="1" applyBorder="1" applyAlignment="1">
      <alignment horizontal="left" vertical="top" wrapText="1"/>
    </xf>
    <xf numFmtId="0" fontId="10" fillId="9" borderId="17" xfId="2" applyFont="1" applyFill="1" applyBorder="1" applyAlignment="1">
      <alignment horizontal="center" vertical="center"/>
    </xf>
    <xf numFmtId="0" fontId="10" fillId="0" borderId="16" xfId="2" applyFont="1" applyBorder="1" applyAlignment="1">
      <alignment horizontal="left" vertical="top" wrapText="1"/>
    </xf>
    <xf numFmtId="0" fontId="10" fillId="0" borderId="21" xfId="2" applyFont="1" applyBorder="1" applyAlignment="1">
      <alignment horizontal="left" vertical="top" wrapText="1"/>
    </xf>
    <xf numFmtId="0" fontId="10" fillId="7" borderId="26" xfId="2" applyFont="1" applyFill="1" applyBorder="1" applyAlignment="1">
      <alignment horizontal="left" vertical="center"/>
    </xf>
    <xf numFmtId="0" fontId="10" fillId="7" borderId="27" xfId="2" applyFont="1" applyFill="1" applyBorder="1" applyAlignment="1">
      <alignment horizontal="left" vertical="center"/>
    </xf>
    <xf numFmtId="0" fontId="47" fillId="0" borderId="23" xfId="2" applyFont="1" applyBorder="1" applyAlignment="1">
      <alignment horizontal="center" vertical="center" textRotation="90"/>
    </xf>
    <xf numFmtId="0" fontId="47" fillId="0" borderId="21" xfId="2" applyFont="1" applyBorder="1" applyAlignment="1">
      <alignment horizontal="center" vertical="center" textRotation="90"/>
    </xf>
    <xf numFmtId="0" fontId="11" fillId="7" borderId="0" xfId="2" applyFont="1" applyFill="1" applyAlignment="1">
      <alignment horizontal="left" vertical="center"/>
    </xf>
    <xf numFmtId="0" fontId="11" fillId="7" borderId="22" xfId="2" applyFont="1" applyFill="1" applyBorder="1" applyAlignment="1">
      <alignment horizontal="left" vertical="center"/>
    </xf>
    <xf numFmtId="0" fontId="49" fillId="0" borderId="23" xfId="2" applyFont="1" applyBorder="1" applyAlignment="1">
      <alignment horizontal="center" vertical="center" textRotation="90"/>
    </xf>
    <xf numFmtId="0" fontId="49" fillId="0" borderId="16" xfId="2" applyFont="1" applyBorder="1" applyAlignment="1">
      <alignment horizontal="center" vertical="center" textRotation="90"/>
    </xf>
    <xf numFmtId="0" fontId="49" fillId="0" borderId="21" xfId="2" applyFont="1" applyBorder="1" applyAlignment="1">
      <alignment horizontal="center" vertical="center" textRotation="90"/>
    </xf>
    <xf numFmtId="0" fontId="47" fillId="0" borderId="16" xfId="2" applyFont="1" applyBorder="1" applyAlignment="1">
      <alignment horizontal="center" vertical="center" textRotation="90"/>
    </xf>
    <xf numFmtId="0" fontId="10" fillId="0" borderId="17" xfId="2" applyFont="1" applyBorder="1" applyAlignment="1">
      <alignment horizontal="center" vertical="top"/>
    </xf>
    <xf numFmtId="0" fontId="18" fillId="7" borderId="0" xfId="2" applyFont="1" applyFill="1" applyAlignment="1">
      <alignment horizontal="left" vertical="center"/>
    </xf>
    <xf numFmtId="0" fontId="18" fillId="7" borderId="22" xfId="2" applyFont="1" applyFill="1" applyBorder="1" applyAlignment="1">
      <alignment horizontal="left" vertical="center"/>
    </xf>
    <xf numFmtId="0" fontId="10" fillId="9" borderId="23" xfId="2" applyFont="1" applyFill="1" applyBorder="1" applyAlignment="1">
      <alignment horizontal="center" vertical="center"/>
    </xf>
    <xf numFmtId="0" fontId="10" fillId="9" borderId="16" xfId="2" applyFont="1" applyFill="1" applyBorder="1" applyAlignment="1">
      <alignment horizontal="center" vertical="center"/>
    </xf>
    <xf numFmtId="0" fontId="10" fillId="9" borderId="21" xfId="2" applyFont="1" applyFill="1" applyBorder="1" applyAlignment="1">
      <alignment horizontal="center" vertical="center"/>
    </xf>
    <xf numFmtId="0" fontId="10" fillId="9" borderId="23" xfId="2" applyFont="1" applyFill="1" applyBorder="1" applyAlignment="1">
      <alignment horizontal="left" vertical="top" wrapText="1"/>
    </xf>
    <xf numFmtId="0" fontId="10" fillId="9" borderId="16" xfId="2" applyFont="1" applyFill="1" applyBorder="1" applyAlignment="1">
      <alignment horizontal="left" vertical="top" wrapText="1"/>
    </xf>
    <xf numFmtId="0" fontId="10" fillId="9" borderId="21" xfId="2" applyFont="1" applyFill="1" applyBorder="1" applyAlignment="1">
      <alignment horizontal="left" vertical="top" wrapText="1"/>
    </xf>
    <xf numFmtId="0" fontId="47" fillId="7" borderId="22" xfId="2" applyFont="1" applyFill="1" applyBorder="1" applyAlignment="1">
      <alignment horizontal="left" vertical="center"/>
    </xf>
    <xf numFmtId="0" fontId="10" fillId="0" borderId="25" xfId="2" applyFont="1" applyBorder="1" applyAlignment="1">
      <alignment horizontal="left" vertical="top" wrapText="1"/>
    </xf>
    <xf numFmtId="0" fontId="37" fillId="0" borderId="25" xfId="2" applyFont="1" applyBorder="1" applyAlignment="1">
      <alignment horizontal="left" vertical="top" wrapText="1"/>
    </xf>
    <xf numFmtId="0" fontId="35" fillId="0" borderId="25" xfId="2" applyFont="1" applyBorder="1" applyAlignment="1">
      <alignment horizontal="left" vertical="top" wrapText="1"/>
    </xf>
    <xf numFmtId="0" fontId="10" fillId="0" borderId="16" xfId="2" applyFont="1" applyBorder="1" applyAlignment="1">
      <alignment horizontal="left" vertical="center" wrapText="1"/>
    </xf>
    <xf numFmtId="0" fontId="11" fillId="0" borderId="23" xfId="2" applyFont="1" applyBorder="1" applyAlignment="1">
      <alignment horizontal="center" vertical="center" textRotation="90"/>
    </xf>
    <xf numFmtId="0" fontId="11" fillId="0" borderId="21" xfId="2" applyFont="1" applyBorder="1" applyAlignment="1">
      <alignment horizontal="center" vertical="center" textRotation="90"/>
    </xf>
    <xf numFmtId="0" fontId="47" fillId="7" borderId="29" xfId="2" applyFont="1" applyFill="1" applyBorder="1" applyAlignment="1">
      <alignment horizontal="left" vertical="center"/>
    </xf>
    <xf numFmtId="0" fontId="47" fillId="7" borderId="30" xfId="2" applyFont="1" applyFill="1" applyBorder="1" applyAlignment="1">
      <alignment horizontal="left" vertical="center"/>
    </xf>
    <xf numFmtId="0" fontId="47" fillId="7" borderId="25" xfId="2" applyFont="1" applyFill="1" applyBorder="1" applyAlignment="1">
      <alignment horizontal="left" vertical="center"/>
    </xf>
    <xf numFmtId="0" fontId="44" fillId="7" borderId="26" xfId="2" applyFont="1" applyFill="1" applyBorder="1" applyAlignment="1">
      <alignment horizontal="left" vertical="center"/>
    </xf>
    <xf numFmtId="0" fontId="44" fillId="7" borderId="27" xfId="2" applyFont="1" applyFill="1" applyBorder="1" applyAlignment="1">
      <alignment horizontal="left" vertical="center"/>
    </xf>
    <xf numFmtId="0" fontId="47" fillId="7" borderId="17" xfId="2" applyFont="1" applyFill="1" applyBorder="1" applyAlignment="1">
      <alignment horizontal="left" vertical="center"/>
    </xf>
    <xf numFmtId="0" fontId="47" fillId="7" borderId="26" xfId="2" applyFont="1" applyFill="1" applyBorder="1" applyAlignment="1">
      <alignment horizontal="left" vertical="center"/>
    </xf>
    <xf numFmtId="0" fontId="20" fillId="9" borderId="23" xfId="2" applyFont="1" applyFill="1" applyBorder="1" applyAlignment="1">
      <alignment horizontal="center" vertical="top" wrapText="1"/>
    </xf>
    <xf numFmtId="0" fontId="20" fillId="9" borderId="16" xfId="2" applyFont="1" applyFill="1" applyBorder="1" applyAlignment="1">
      <alignment horizontal="center" vertical="top" wrapText="1"/>
    </xf>
    <xf numFmtId="0" fontId="20" fillId="9" borderId="21" xfId="2" applyFont="1" applyFill="1" applyBorder="1" applyAlignment="1">
      <alignment horizontal="center" vertical="top" wrapText="1"/>
    </xf>
    <xf numFmtId="0" fontId="15" fillId="0" borderId="0" xfId="3" applyFont="1" applyAlignment="1">
      <alignment horizontal="center"/>
    </xf>
    <xf numFmtId="0" fontId="16" fillId="0" borderId="0" xfId="3"/>
    <xf numFmtId="0" fontId="17" fillId="2" borderId="11" xfId="3" applyFont="1" applyFill="1" applyBorder="1" applyAlignment="1">
      <alignment horizontal="left"/>
    </xf>
    <xf numFmtId="0" fontId="24" fillId="0" borderId="12" xfId="3" applyFont="1" applyBorder="1"/>
    <xf numFmtId="0" fontId="14" fillId="0" borderId="1" xfId="3" applyFont="1" applyBorder="1" applyAlignment="1">
      <alignment horizontal="center" vertical="center" wrapText="1"/>
    </xf>
    <xf numFmtId="0" fontId="24" fillId="0" borderId="6" xfId="3" applyFont="1" applyBorder="1"/>
    <xf numFmtId="0" fontId="24" fillId="0" borderId="4" xfId="3" applyFont="1" applyBorder="1"/>
    <xf numFmtId="0" fontId="17" fillId="2" borderId="14" xfId="3" applyFont="1" applyFill="1" applyBorder="1" applyAlignment="1">
      <alignment horizontal="left" vertical="center" wrapText="1"/>
    </xf>
    <xf numFmtId="0" fontId="24" fillId="0" borderId="2" xfId="3" applyFont="1" applyBorder="1"/>
    <xf numFmtId="0" fontId="24" fillId="0" borderId="3" xfId="3" applyFont="1" applyBorder="1"/>
    <xf numFmtId="0" fontId="24" fillId="0" borderId="7" xfId="3" applyFont="1" applyBorder="1"/>
    <xf numFmtId="0" fontId="24" fillId="0" borderId="8" xfId="3" applyFont="1" applyBorder="1"/>
    <xf numFmtId="0" fontId="24" fillId="0" borderId="5" xfId="3" applyFont="1" applyBorder="1"/>
    <xf numFmtId="0" fontId="19" fillId="0" borderId="0" xfId="3" applyFont="1" applyAlignment="1">
      <alignment horizontal="center"/>
    </xf>
    <xf numFmtId="0" fontId="17" fillId="2" borderId="11" xfId="3" applyFont="1" applyFill="1" applyBorder="1" applyAlignment="1">
      <alignment horizontal="left" vertical="center" wrapText="1"/>
    </xf>
    <xf numFmtId="0" fontId="14" fillId="5" borderId="11" xfId="3" applyFont="1" applyFill="1" applyBorder="1" applyAlignment="1">
      <alignment horizontal="center"/>
    </xf>
    <xf numFmtId="0" fontId="24" fillId="0" borderId="13" xfId="3" applyFont="1" applyBorder="1"/>
    <xf numFmtId="0" fontId="14" fillId="0" borderId="1" xfId="3" applyFont="1" applyBorder="1" applyAlignment="1">
      <alignment horizontal="center" vertical="center"/>
    </xf>
    <xf numFmtId="0" fontId="17" fillId="2" borderId="1" xfId="3" applyFont="1" applyFill="1" applyBorder="1" applyAlignment="1">
      <alignment horizontal="left" vertical="center" wrapText="1"/>
    </xf>
    <xf numFmtId="0" fontId="17" fillId="0" borderId="0" xfId="3" applyFont="1" applyAlignment="1">
      <alignment horizontal="center"/>
    </xf>
    <xf numFmtId="0" fontId="17" fillId="2" borderId="1" xfId="3" applyFont="1" applyFill="1" applyBorder="1" applyAlignment="1">
      <alignment horizontal="left" vertical="center"/>
    </xf>
    <xf numFmtId="0" fontId="8" fillId="0" borderId="0" xfId="1" applyFont="1" applyAlignment="1">
      <alignment horizontal="center"/>
    </xf>
    <xf numFmtId="0" fontId="5" fillId="0" borderId="0" xfId="1"/>
    <xf numFmtId="0" fontId="6" fillId="2" borderId="11" xfId="1" applyFont="1" applyFill="1" applyBorder="1" applyAlignment="1">
      <alignment horizontal="left"/>
    </xf>
    <xf numFmtId="0" fontId="9" fillId="0" borderId="12" xfId="1" applyFont="1" applyBorder="1"/>
    <xf numFmtId="0" fontId="11" fillId="0" borderId="0" xfId="1" applyFont="1" applyAlignment="1">
      <alignment horizontal="center"/>
    </xf>
    <xf numFmtId="0" fontId="6" fillId="2" borderId="11" xfId="1" applyFont="1" applyFill="1" applyBorder="1" applyAlignment="1">
      <alignment horizontal="left" vertical="center" wrapText="1"/>
    </xf>
    <xf numFmtId="0" fontId="7" fillId="5" borderId="14" xfId="1" applyFont="1" applyFill="1" applyBorder="1" applyAlignment="1">
      <alignment horizontal="center"/>
    </xf>
    <xf numFmtId="0" fontId="9" fillId="0" borderId="20" xfId="1" applyFont="1" applyBorder="1"/>
    <xf numFmtId="0" fontId="7" fillId="0" borderId="1" xfId="1" applyFont="1" applyBorder="1" applyAlignment="1">
      <alignment horizontal="center" vertical="center"/>
    </xf>
    <xf numFmtId="0" fontId="9" fillId="0" borderId="4" xfId="1" applyFont="1" applyBorder="1"/>
    <xf numFmtId="0" fontId="6" fillId="2" borderId="1" xfId="1" applyFont="1" applyFill="1" applyBorder="1" applyAlignment="1">
      <alignment horizontal="left" vertical="center" wrapText="1"/>
    </xf>
    <xf numFmtId="0" fontId="9" fillId="0" borderId="6" xfId="1" applyFont="1" applyBorder="1"/>
    <xf numFmtId="0" fontId="6" fillId="0" borderId="0" xfId="1" applyFont="1" applyAlignment="1">
      <alignment horizontal="center"/>
    </xf>
    <xf numFmtId="0" fontId="6" fillId="2" borderId="1" xfId="1" applyFont="1" applyFill="1" applyBorder="1" applyAlignment="1">
      <alignment horizontal="left" vertical="center"/>
    </xf>
    <xf numFmtId="0" fontId="52" fillId="0" borderId="17" xfId="2" applyFont="1" applyBorder="1" applyAlignment="1">
      <alignment horizontal="left" vertical="top"/>
    </xf>
    <xf numFmtId="0" fontId="52" fillId="0" borderId="17" xfId="2" applyFont="1" applyBorder="1" applyAlignment="1">
      <alignment vertical="top" wrapText="1"/>
    </xf>
    <xf numFmtId="0" fontId="52" fillId="0" borderId="17" xfId="2" applyFont="1" applyBorder="1" applyAlignment="1">
      <alignment horizontal="left" vertical="top" wrapText="1"/>
    </xf>
    <xf numFmtId="0" fontId="52" fillId="0" borderId="23" xfId="2" applyFont="1" applyBorder="1" applyAlignment="1">
      <alignment horizontal="left" vertical="top" wrapText="1"/>
    </xf>
    <xf numFmtId="0" fontId="52" fillId="0" borderId="21" xfId="2" applyFont="1" applyBorder="1" applyAlignment="1">
      <alignment horizontal="left" vertical="top" wrapText="1"/>
    </xf>
    <xf numFmtId="0" fontId="52" fillId="0" borderId="17" xfId="2" applyFont="1" applyBorder="1" applyAlignment="1">
      <alignment vertical="top"/>
    </xf>
    <xf numFmtId="0" fontId="52" fillId="0" borderId="16" xfId="2" applyFont="1" applyBorder="1" applyAlignment="1">
      <alignment horizontal="left" vertical="top" wrapText="1"/>
    </xf>
  </cellXfs>
  <cellStyles count="6">
    <cellStyle name="Hyperlink 2" xfId="4"/>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4"/>
  <sheetViews>
    <sheetView zoomScale="60" zoomScaleNormal="60" workbookViewId="0">
      <pane xSplit="1" ySplit="3" topLeftCell="B10" activePane="bottomRight" state="frozen"/>
      <selection pane="topRight" activeCell="B1" sqref="B1"/>
      <selection pane="bottomLeft" activeCell="A4" sqref="A4"/>
      <selection pane="bottomRight" activeCell="F5" sqref="F5"/>
    </sheetView>
  </sheetViews>
  <sheetFormatPr defaultColWidth="12.85546875" defaultRowHeight="15" customHeight="1"/>
  <cols>
    <col min="1" max="1" width="9.5703125" style="91" customWidth="1"/>
    <col min="2" max="2" width="20.7109375" style="84" customWidth="1"/>
    <col min="3" max="3" width="35.7109375" style="189" customWidth="1"/>
    <col min="4" max="7" width="35.7109375" style="178" customWidth="1"/>
    <col min="8" max="9" width="45.7109375" style="178" customWidth="1"/>
    <col min="10" max="10" width="35.7109375" style="178" customWidth="1"/>
    <col min="11" max="11" width="21.28515625" style="84" customWidth="1"/>
    <col min="12" max="29" width="12.42578125" style="84" customWidth="1"/>
    <col min="30" max="16384" width="12.85546875" style="84"/>
  </cols>
  <sheetData>
    <row r="1" spans="1:29" ht="40.5" customHeight="1">
      <c r="B1" s="321"/>
      <c r="C1" s="322"/>
      <c r="D1" s="322"/>
      <c r="E1" s="322"/>
      <c r="F1" s="322"/>
      <c r="G1" s="322"/>
      <c r="H1" s="322"/>
      <c r="I1" s="322"/>
      <c r="J1" s="322"/>
      <c r="L1" s="82"/>
      <c r="M1" s="82"/>
      <c r="N1" s="82"/>
      <c r="O1" s="82"/>
      <c r="P1" s="82"/>
      <c r="Q1" s="82"/>
      <c r="R1" s="82"/>
      <c r="S1" s="82"/>
      <c r="T1" s="82"/>
      <c r="U1" s="82"/>
      <c r="V1" s="82"/>
      <c r="W1" s="82"/>
      <c r="X1" s="82"/>
      <c r="Y1" s="82"/>
      <c r="Z1" s="82"/>
      <c r="AA1" s="82"/>
      <c r="AB1" s="82"/>
      <c r="AC1" s="82"/>
    </row>
    <row r="2" spans="1:29" ht="16.5" thickBot="1">
      <c r="B2" s="83"/>
      <c r="C2" s="188"/>
      <c r="D2" s="177"/>
      <c r="E2" s="177"/>
      <c r="F2" s="177"/>
      <c r="G2" s="177"/>
      <c r="H2" s="177"/>
      <c r="I2" s="177"/>
      <c r="J2" s="177"/>
      <c r="K2" s="82"/>
      <c r="L2" s="82"/>
      <c r="M2" s="82"/>
      <c r="N2" s="82"/>
      <c r="O2" s="82"/>
      <c r="P2" s="82"/>
      <c r="Q2" s="82"/>
      <c r="R2" s="82"/>
      <c r="S2" s="82"/>
      <c r="T2" s="82"/>
      <c r="U2" s="82"/>
      <c r="V2" s="82"/>
      <c r="W2" s="82"/>
      <c r="X2" s="82"/>
      <c r="Y2" s="82"/>
      <c r="Z2" s="82"/>
      <c r="AA2" s="82"/>
      <c r="AB2" s="82"/>
      <c r="AC2" s="82"/>
    </row>
    <row r="3" spans="1:29" s="238" customFormat="1" ht="39.950000000000003" customHeight="1" thickBot="1">
      <c r="B3" s="234"/>
      <c r="C3" s="235" t="s">
        <v>518</v>
      </c>
      <c r="D3" s="236" t="s">
        <v>814</v>
      </c>
      <c r="E3" s="236" t="s">
        <v>815</v>
      </c>
      <c r="F3" s="236" t="s">
        <v>841</v>
      </c>
      <c r="G3" s="236" t="s">
        <v>813</v>
      </c>
      <c r="H3" s="236" t="s">
        <v>812</v>
      </c>
      <c r="I3" s="236" t="s">
        <v>811</v>
      </c>
      <c r="J3" s="237" t="s">
        <v>810</v>
      </c>
      <c r="K3" s="239"/>
      <c r="L3" s="239"/>
      <c r="M3" s="239"/>
      <c r="N3" s="239"/>
      <c r="O3" s="239"/>
      <c r="P3" s="239"/>
      <c r="Q3" s="239"/>
      <c r="R3" s="239"/>
      <c r="S3" s="239"/>
      <c r="T3" s="239"/>
      <c r="U3" s="239"/>
      <c r="V3" s="239"/>
      <c r="W3" s="239"/>
      <c r="X3" s="239"/>
      <c r="Y3" s="239"/>
      <c r="Z3" s="239"/>
      <c r="AA3" s="239"/>
      <c r="AB3" s="239"/>
      <c r="AC3" s="239"/>
    </row>
    <row r="4" spans="1:29" ht="30" customHeight="1">
      <c r="B4" s="323" t="s">
        <v>816</v>
      </c>
      <c r="C4" s="324"/>
      <c r="D4" s="324"/>
      <c r="E4" s="324"/>
      <c r="F4" s="324"/>
      <c r="G4" s="324"/>
      <c r="H4" s="324"/>
      <c r="I4" s="324"/>
      <c r="J4" s="325"/>
      <c r="K4" s="82"/>
      <c r="L4" s="82"/>
      <c r="M4" s="82"/>
      <c r="N4" s="82"/>
      <c r="O4" s="82"/>
      <c r="P4" s="82"/>
      <c r="Q4" s="82"/>
      <c r="R4" s="82"/>
      <c r="S4" s="82"/>
      <c r="T4" s="82"/>
      <c r="U4" s="82"/>
      <c r="V4" s="82"/>
      <c r="W4" s="82"/>
      <c r="X4" s="82"/>
      <c r="Y4" s="82"/>
      <c r="Z4" s="82"/>
      <c r="AA4" s="82"/>
      <c r="AB4" s="82"/>
      <c r="AC4" s="82"/>
    </row>
    <row r="5" spans="1:29" ht="326.25" customHeight="1">
      <c r="A5" s="330" t="s">
        <v>819</v>
      </c>
      <c r="B5" s="171" t="s">
        <v>7</v>
      </c>
      <c r="C5" s="184" t="s">
        <v>823</v>
      </c>
      <c r="D5" s="173" t="s">
        <v>824</v>
      </c>
      <c r="E5" s="172" t="s">
        <v>914</v>
      </c>
      <c r="F5" s="174" t="s">
        <v>803</v>
      </c>
      <c r="G5" s="175" t="s">
        <v>822</v>
      </c>
      <c r="H5" s="172" t="s">
        <v>828</v>
      </c>
      <c r="I5" s="176" t="s">
        <v>826</v>
      </c>
      <c r="J5" s="176" t="s">
        <v>825</v>
      </c>
      <c r="K5" s="83"/>
      <c r="L5" s="82"/>
      <c r="M5" s="82"/>
      <c r="N5" s="82"/>
      <c r="O5" s="82"/>
      <c r="P5" s="82"/>
      <c r="Q5" s="82"/>
      <c r="R5" s="82"/>
      <c r="S5" s="82"/>
      <c r="T5" s="82"/>
      <c r="U5" s="82"/>
      <c r="V5" s="82"/>
      <c r="W5" s="82"/>
      <c r="X5" s="82"/>
      <c r="Y5" s="82"/>
      <c r="Z5" s="82"/>
      <c r="AA5" s="82"/>
      <c r="AB5" s="82"/>
      <c r="AC5" s="82"/>
    </row>
    <row r="6" spans="1:29" ht="315" customHeight="1">
      <c r="A6" s="330"/>
      <c r="B6" s="171" t="s">
        <v>14</v>
      </c>
      <c r="C6" s="184" t="s">
        <v>827</v>
      </c>
      <c r="D6" s="173" t="s">
        <v>829</v>
      </c>
      <c r="E6" s="172" t="s">
        <v>900</v>
      </c>
      <c r="F6" s="176" t="s">
        <v>830</v>
      </c>
      <c r="G6" s="176" t="s">
        <v>905</v>
      </c>
      <c r="H6" s="176" t="s">
        <v>831</v>
      </c>
      <c r="I6" s="176" t="s">
        <v>833</v>
      </c>
      <c r="J6" s="176"/>
      <c r="K6" s="83"/>
      <c r="L6" s="82"/>
      <c r="M6" s="82"/>
      <c r="N6" s="82"/>
      <c r="O6" s="82"/>
      <c r="P6" s="82"/>
      <c r="Q6" s="82"/>
      <c r="R6" s="82"/>
      <c r="S6" s="82"/>
      <c r="T6" s="82"/>
      <c r="U6" s="82"/>
      <c r="V6" s="82"/>
      <c r="W6" s="82"/>
      <c r="X6" s="82"/>
      <c r="Y6" s="82"/>
      <c r="Z6" s="82"/>
      <c r="AA6" s="82"/>
      <c r="AB6" s="82"/>
      <c r="AC6" s="82"/>
    </row>
    <row r="7" spans="1:29" ht="234" customHeight="1">
      <c r="A7" s="330"/>
      <c r="B7" s="171" t="s">
        <v>19</v>
      </c>
      <c r="C7" s="184" t="s">
        <v>20</v>
      </c>
      <c r="D7" s="173" t="s">
        <v>521</v>
      </c>
      <c r="E7" s="172"/>
      <c r="F7" s="176" t="s">
        <v>582</v>
      </c>
      <c r="G7" s="176" t="s">
        <v>883</v>
      </c>
      <c r="H7" s="176" t="s">
        <v>522</v>
      </c>
      <c r="I7" s="176" t="s">
        <v>832</v>
      </c>
      <c r="J7" s="176" t="s">
        <v>582</v>
      </c>
      <c r="K7" s="83"/>
      <c r="L7" s="82"/>
      <c r="M7" s="82"/>
      <c r="N7" s="82"/>
      <c r="O7" s="82"/>
      <c r="P7" s="82"/>
      <c r="Q7" s="82"/>
      <c r="R7" s="82"/>
      <c r="S7" s="82"/>
      <c r="T7" s="82"/>
      <c r="U7" s="82"/>
      <c r="V7" s="82"/>
      <c r="W7" s="82"/>
      <c r="X7" s="82"/>
      <c r="Y7" s="82"/>
      <c r="Z7" s="82"/>
      <c r="AA7" s="82"/>
      <c r="AB7" s="82"/>
      <c r="AC7" s="82"/>
    </row>
    <row r="8" spans="1:29" ht="76.5" customHeight="1">
      <c r="A8" s="330"/>
      <c r="B8" s="335" t="s">
        <v>26</v>
      </c>
      <c r="C8" s="184" t="s">
        <v>910</v>
      </c>
      <c r="D8" s="173" t="s">
        <v>48</v>
      </c>
      <c r="E8" s="172" t="s">
        <v>48</v>
      </c>
      <c r="F8" s="176" t="s">
        <v>648</v>
      </c>
      <c r="G8" s="176" t="s">
        <v>523</v>
      </c>
      <c r="H8" s="176" t="s">
        <v>524</v>
      </c>
      <c r="I8" s="176" t="s">
        <v>525</v>
      </c>
      <c r="J8" s="176" t="s">
        <v>911</v>
      </c>
      <c r="K8" s="83"/>
      <c r="L8" s="82"/>
      <c r="M8" s="82"/>
      <c r="N8" s="82"/>
      <c r="O8" s="82"/>
      <c r="P8" s="82"/>
      <c r="Q8" s="82"/>
      <c r="R8" s="82"/>
      <c r="S8" s="82"/>
      <c r="T8" s="82"/>
      <c r="U8" s="82"/>
      <c r="V8" s="82"/>
      <c r="W8" s="82"/>
      <c r="X8" s="82"/>
      <c r="Y8" s="82"/>
      <c r="Z8" s="82"/>
      <c r="AA8" s="82"/>
      <c r="AB8" s="82"/>
      <c r="AC8" s="82"/>
    </row>
    <row r="9" spans="1:29" ht="102" customHeight="1">
      <c r="A9" s="330"/>
      <c r="B9" s="336"/>
      <c r="C9" s="184" t="s">
        <v>526</v>
      </c>
      <c r="D9" s="173" t="s">
        <v>528</v>
      </c>
      <c r="E9" s="172" t="s">
        <v>527</v>
      </c>
      <c r="F9" s="176" t="s">
        <v>529</v>
      </c>
      <c r="G9" s="176"/>
      <c r="H9" s="176" t="s">
        <v>530</v>
      </c>
      <c r="I9" s="176" t="s">
        <v>531</v>
      </c>
      <c r="J9" s="176" t="s">
        <v>649</v>
      </c>
      <c r="K9" s="83"/>
      <c r="L9" s="82"/>
      <c r="M9" s="82"/>
      <c r="N9" s="82"/>
      <c r="O9" s="82"/>
      <c r="P9" s="82"/>
      <c r="Q9" s="82"/>
      <c r="R9" s="82"/>
      <c r="S9" s="82"/>
      <c r="T9" s="82"/>
      <c r="U9" s="82"/>
      <c r="V9" s="82"/>
      <c r="W9" s="82"/>
      <c r="X9" s="82"/>
      <c r="Y9" s="82"/>
      <c r="Z9" s="82"/>
      <c r="AA9" s="82"/>
      <c r="AB9" s="82"/>
      <c r="AC9" s="82"/>
    </row>
    <row r="10" spans="1:29" ht="135.75" customHeight="1">
      <c r="A10" s="330"/>
      <c r="B10" s="336"/>
      <c r="C10" s="184" t="s">
        <v>532</v>
      </c>
      <c r="D10" s="173"/>
      <c r="E10" s="172" t="s">
        <v>533</v>
      </c>
      <c r="F10" s="179"/>
      <c r="G10" s="179"/>
      <c r="H10" s="179"/>
      <c r="I10" s="179"/>
      <c r="J10" s="179" t="s">
        <v>912</v>
      </c>
      <c r="K10" s="83"/>
      <c r="L10" s="82"/>
      <c r="M10" s="82"/>
      <c r="N10" s="82"/>
      <c r="O10" s="82"/>
      <c r="P10" s="82"/>
      <c r="Q10" s="82"/>
      <c r="R10" s="82"/>
      <c r="S10" s="82"/>
      <c r="T10" s="82"/>
      <c r="U10" s="82"/>
      <c r="V10" s="82"/>
      <c r="W10" s="82"/>
      <c r="X10" s="82"/>
      <c r="Y10" s="82"/>
      <c r="Z10" s="82"/>
      <c r="AA10" s="82"/>
      <c r="AB10" s="82"/>
      <c r="AC10" s="82"/>
    </row>
    <row r="11" spans="1:29" ht="60" customHeight="1">
      <c r="A11" s="330"/>
      <c r="B11" s="337"/>
      <c r="C11" s="185" t="s">
        <v>534</v>
      </c>
      <c r="D11" s="183"/>
      <c r="E11" s="182" t="s">
        <v>651</v>
      </c>
      <c r="F11" s="182"/>
      <c r="G11" s="182"/>
      <c r="H11" s="182"/>
      <c r="I11" s="182"/>
      <c r="J11" s="182"/>
      <c r="K11" s="83"/>
      <c r="L11" s="82"/>
      <c r="M11" s="82"/>
      <c r="N11" s="82"/>
      <c r="O11" s="82"/>
      <c r="P11" s="82"/>
      <c r="Q11" s="82"/>
      <c r="R11" s="82"/>
      <c r="S11" s="82"/>
      <c r="T11" s="82"/>
      <c r="U11" s="82"/>
      <c r="V11" s="82"/>
      <c r="W11" s="82"/>
      <c r="X11" s="82"/>
      <c r="Y11" s="82"/>
      <c r="Z11" s="82"/>
      <c r="AA11" s="82"/>
      <c r="AB11" s="82"/>
      <c r="AC11" s="82"/>
    </row>
    <row r="12" spans="1:29" ht="170.25" customHeight="1">
      <c r="A12" s="330"/>
      <c r="B12" s="181" t="s">
        <v>31</v>
      </c>
      <c r="C12" s="186" t="s">
        <v>842</v>
      </c>
      <c r="D12" s="172" t="s">
        <v>650</v>
      </c>
      <c r="E12" s="172"/>
      <c r="F12" s="172"/>
      <c r="G12" s="172"/>
      <c r="H12" s="172" t="s">
        <v>834</v>
      </c>
      <c r="I12" s="172"/>
      <c r="J12" s="172" t="s">
        <v>835</v>
      </c>
      <c r="K12" s="83"/>
      <c r="L12" s="82"/>
      <c r="M12" s="82"/>
      <c r="N12" s="82"/>
      <c r="O12" s="82"/>
      <c r="P12" s="82"/>
      <c r="Q12" s="82"/>
      <c r="R12" s="82"/>
      <c r="S12" s="82"/>
      <c r="T12" s="82"/>
      <c r="U12" s="82"/>
      <c r="V12" s="82"/>
      <c r="W12" s="82"/>
      <c r="X12" s="82"/>
      <c r="Y12" s="82"/>
      <c r="Z12" s="82"/>
      <c r="AA12" s="82"/>
      <c r="AB12" s="82"/>
      <c r="AC12" s="82"/>
    </row>
    <row r="13" spans="1:29" ht="30" customHeight="1">
      <c r="B13" s="338" t="s">
        <v>817</v>
      </c>
      <c r="C13" s="324"/>
      <c r="D13" s="324"/>
      <c r="E13" s="324"/>
      <c r="F13" s="324"/>
      <c r="G13" s="324"/>
      <c r="H13" s="324"/>
      <c r="I13" s="324"/>
      <c r="J13" s="325"/>
      <c r="K13" s="82"/>
      <c r="L13" s="82"/>
      <c r="M13" s="82"/>
      <c r="N13" s="82"/>
      <c r="O13" s="82"/>
      <c r="P13" s="82"/>
      <c r="Q13" s="82"/>
      <c r="R13" s="82"/>
      <c r="S13" s="82"/>
      <c r="T13" s="82"/>
      <c r="U13" s="82"/>
      <c r="V13" s="82"/>
      <c r="W13" s="82"/>
      <c r="X13" s="82"/>
      <c r="Y13" s="82"/>
      <c r="Z13" s="82"/>
      <c r="AA13" s="82"/>
      <c r="AB13" s="82"/>
      <c r="AC13" s="82"/>
    </row>
    <row r="14" spans="1:29" ht="409.6" customHeight="1">
      <c r="A14" s="330" t="s">
        <v>819</v>
      </c>
      <c r="B14" s="335" t="s">
        <v>33</v>
      </c>
      <c r="C14" s="184" t="s">
        <v>839</v>
      </c>
      <c r="D14" s="173" t="s">
        <v>849</v>
      </c>
      <c r="E14" s="172" t="s">
        <v>848</v>
      </c>
      <c r="F14" s="176" t="s">
        <v>852</v>
      </c>
      <c r="G14" s="176"/>
      <c r="H14" s="176" t="s">
        <v>853</v>
      </c>
      <c r="I14" s="176" t="s">
        <v>854</v>
      </c>
      <c r="J14" s="176" t="s">
        <v>535</v>
      </c>
      <c r="K14" s="83"/>
      <c r="L14" s="82"/>
      <c r="M14" s="82"/>
      <c r="N14" s="82"/>
      <c r="O14" s="82"/>
      <c r="P14" s="82"/>
      <c r="Q14" s="82"/>
      <c r="R14" s="82"/>
      <c r="S14" s="82"/>
      <c r="T14" s="82"/>
      <c r="U14" s="82"/>
      <c r="V14" s="82"/>
      <c r="W14" s="82"/>
      <c r="X14" s="82"/>
      <c r="Y14" s="82"/>
      <c r="Z14" s="82"/>
      <c r="AA14" s="82"/>
      <c r="AB14" s="82"/>
      <c r="AC14" s="82"/>
    </row>
    <row r="15" spans="1:29" ht="48.95" customHeight="1">
      <c r="A15" s="330"/>
      <c r="B15" s="336"/>
      <c r="C15" s="184" t="s">
        <v>850</v>
      </c>
      <c r="D15" s="173"/>
      <c r="E15" s="172" t="s">
        <v>536</v>
      </c>
      <c r="F15" s="176" t="s">
        <v>537</v>
      </c>
      <c r="G15" s="176" t="s">
        <v>538</v>
      </c>
      <c r="H15" s="176" t="s">
        <v>539</v>
      </c>
      <c r="I15" s="176" t="s">
        <v>540</v>
      </c>
      <c r="J15" s="176" t="s">
        <v>541</v>
      </c>
      <c r="K15" s="83"/>
      <c r="L15" s="82"/>
      <c r="M15" s="82"/>
      <c r="N15" s="82"/>
      <c r="O15" s="82"/>
      <c r="P15" s="82"/>
      <c r="Q15" s="82"/>
      <c r="R15" s="82"/>
      <c r="S15" s="82"/>
      <c r="T15" s="82"/>
      <c r="U15" s="82"/>
      <c r="V15" s="82"/>
      <c r="W15" s="82"/>
      <c r="X15" s="82"/>
      <c r="Y15" s="82"/>
      <c r="Z15" s="82"/>
      <c r="AA15" s="82"/>
      <c r="AB15" s="82"/>
      <c r="AC15" s="82"/>
    </row>
    <row r="16" spans="1:29" ht="218.25" customHeight="1">
      <c r="A16" s="330"/>
      <c r="B16" s="336"/>
      <c r="C16" s="184" t="s">
        <v>542</v>
      </c>
      <c r="D16" s="173" t="s">
        <v>851</v>
      </c>
      <c r="E16" s="172" t="s">
        <v>543</v>
      </c>
      <c r="F16" s="176"/>
      <c r="G16" s="176" t="s">
        <v>544</v>
      </c>
      <c r="H16" s="176" t="s">
        <v>545</v>
      </c>
      <c r="I16" s="176" t="s">
        <v>855</v>
      </c>
      <c r="J16" s="176" t="s">
        <v>804</v>
      </c>
      <c r="K16" s="83"/>
      <c r="L16" s="82"/>
      <c r="M16" s="82"/>
      <c r="N16" s="82"/>
      <c r="O16" s="82"/>
      <c r="P16" s="82"/>
      <c r="Q16" s="82"/>
      <c r="R16" s="82"/>
      <c r="S16" s="82"/>
      <c r="T16" s="82"/>
      <c r="U16" s="82"/>
      <c r="V16" s="82"/>
      <c r="W16" s="82"/>
      <c r="X16" s="82"/>
      <c r="Y16" s="82"/>
      <c r="Z16" s="82"/>
      <c r="AA16" s="82"/>
      <c r="AB16" s="82"/>
      <c r="AC16" s="82"/>
    </row>
    <row r="17" spans="1:29" ht="348" customHeight="1">
      <c r="A17" s="330"/>
      <c r="B17" s="337"/>
      <c r="C17" s="184" t="s">
        <v>546</v>
      </c>
      <c r="D17" s="173"/>
      <c r="E17" s="172"/>
      <c r="F17" s="176"/>
      <c r="G17" s="179" t="s">
        <v>805</v>
      </c>
      <c r="H17" s="176"/>
      <c r="I17" s="176" t="s">
        <v>547</v>
      </c>
      <c r="J17" s="176" t="s">
        <v>836</v>
      </c>
      <c r="K17" s="83"/>
      <c r="L17" s="82"/>
      <c r="M17" s="82"/>
      <c r="N17" s="82"/>
      <c r="O17" s="82"/>
      <c r="P17" s="82"/>
      <c r="Q17" s="82"/>
      <c r="R17" s="82"/>
      <c r="S17" s="82"/>
      <c r="T17" s="82"/>
      <c r="U17" s="82"/>
      <c r="V17" s="82"/>
      <c r="W17" s="82"/>
      <c r="X17" s="82"/>
      <c r="Y17" s="82"/>
      <c r="Z17" s="82"/>
      <c r="AA17" s="82"/>
      <c r="AB17" s="82"/>
      <c r="AC17" s="82"/>
    </row>
    <row r="18" spans="1:29" ht="166.5" customHeight="1" thickBot="1">
      <c r="A18" s="330"/>
      <c r="B18" s="335" t="s">
        <v>36</v>
      </c>
      <c r="C18" s="187" t="s">
        <v>843</v>
      </c>
      <c r="D18" s="173" t="s">
        <v>548</v>
      </c>
      <c r="E18" s="172" t="s">
        <v>652</v>
      </c>
      <c r="F18" s="180" t="s">
        <v>549</v>
      </c>
      <c r="G18" s="172" t="s">
        <v>550</v>
      </c>
      <c r="H18" s="190" t="s">
        <v>551</v>
      </c>
      <c r="I18" s="190" t="s">
        <v>552</v>
      </c>
      <c r="J18" s="190" t="s">
        <v>553</v>
      </c>
      <c r="K18" s="83"/>
      <c r="L18" s="82"/>
      <c r="M18" s="82"/>
      <c r="N18" s="82"/>
      <c r="O18" s="82"/>
      <c r="P18" s="82"/>
      <c r="Q18" s="82"/>
      <c r="R18" s="82"/>
      <c r="S18" s="82"/>
      <c r="T18" s="82"/>
      <c r="U18" s="82"/>
      <c r="V18" s="82"/>
      <c r="W18" s="82"/>
      <c r="X18" s="82"/>
      <c r="Y18" s="82"/>
      <c r="Z18" s="82"/>
      <c r="AA18" s="82"/>
      <c r="AB18" s="82"/>
      <c r="AC18" s="82"/>
    </row>
    <row r="19" spans="1:29" ht="157.5" customHeight="1" thickBot="1">
      <c r="A19" s="330"/>
      <c r="B19" s="336"/>
      <c r="C19" s="187" t="s">
        <v>554</v>
      </c>
      <c r="D19" s="173"/>
      <c r="E19" s="172" t="s">
        <v>555</v>
      </c>
      <c r="F19" s="172"/>
      <c r="G19" s="172" t="s">
        <v>556</v>
      </c>
      <c r="H19" s="172" t="s">
        <v>557</v>
      </c>
      <c r="I19" s="172" t="s">
        <v>558</v>
      </c>
      <c r="J19" s="172"/>
      <c r="K19" s="83"/>
      <c r="L19" s="82"/>
      <c r="M19" s="82"/>
      <c r="N19" s="82"/>
      <c r="O19" s="82"/>
      <c r="P19" s="82"/>
      <c r="Q19" s="82"/>
      <c r="R19" s="82"/>
      <c r="S19" s="82"/>
      <c r="T19" s="82"/>
      <c r="U19" s="82"/>
      <c r="V19" s="82"/>
      <c r="W19" s="82"/>
      <c r="X19" s="82"/>
      <c r="Y19" s="82"/>
      <c r="Z19" s="82"/>
      <c r="AA19" s="82"/>
      <c r="AB19" s="82"/>
      <c r="AC19" s="82"/>
    </row>
    <row r="20" spans="1:29" ht="327" customHeight="1" thickBot="1">
      <c r="A20" s="330"/>
      <c r="B20" s="336"/>
      <c r="C20" s="187" t="s">
        <v>844</v>
      </c>
      <c r="D20" s="173"/>
      <c r="E20" s="172" t="s">
        <v>901</v>
      </c>
      <c r="F20" s="172" t="s">
        <v>559</v>
      </c>
      <c r="G20" s="172" t="s">
        <v>837</v>
      </c>
      <c r="H20" s="172" t="s">
        <v>913</v>
      </c>
      <c r="I20" s="172" t="s">
        <v>838</v>
      </c>
      <c r="J20" s="172"/>
      <c r="K20" s="83"/>
      <c r="L20" s="82"/>
      <c r="M20" s="82"/>
      <c r="N20" s="82"/>
      <c r="O20" s="82"/>
      <c r="P20" s="82"/>
      <c r="Q20" s="82"/>
      <c r="R20" s="82"/>
      <c r="S20" s="82"/>
      <c r="T20" s="82"/>
      <c r="U20" s="82"/>
      <c r="V20" s="82"/>
      <c r="W20" s="82"/>
      <c r="X20" s="82"/>
      <c r="Y20" s="82"/>
      <c r="Z20" s="82"/>
      <c r="AA20" s="82"/>
      <c r="AB20" s="82"/>
      <c r="AC20" s="82"/>
    </row>
    <row r="21" spans="1:29" ht="331.5" customHeight="1" thickBot="1">
      <c r="A21" s="330"/>
      <c r="B21" s="336"/>
      <c r="C21" s="187" t="s">
        <v>845</v>
      </c>
      <c r="D21" s="173" t="s">
        <v>520</v>
      </c>
      <c r="E21" s="172" t="s">
        <v>560</v>
      </c>
      <c r="F21" s="172"/>
      <c r="G21" s="172"/>
      <c r="H21" s="172"/>
      <c r="I21" s="172" t="s">
        <v>561</v>
      </c>
      <c r="J21" s="172" t="s">
        <v>562</v>
      </c>
      <c r="K21" s="83"/>
      <c r="L21" s="82"/>
      <c r="M21" s="82"/>
      <c r="N21" s="82"/>
      <c r="O21" s="82"/>
      <c r="P21" s="82"/>
      <c r="Q21" s="82"/>
      <c r="R21" s="82"/>
      <c r="S21" s="82"/>
      <c r="T21" s="82"/>
      <c r="U21" s="82"/>
      <c r="V21" s="82"/>
      <c r="W21" s="82"/>
      <c r="X21" s="82"/>
      <c r="Y21" s="82"/>
      <c r="Z21" s="82"/>
      <c r="AA21" s="82"/>
      <c r="AB21" s="82"/>
      <c r="AC21" s="82"/>
    </row>
    <row r="22" spans="1:29" ht="286.5" customHeight="1" thickBot="1">
      <c r="A22" s="330"/>
      <c r="B22" s="336"/>
      <c r="C22" s="187" t="s">
        <v>846</v>
      </c>
      <c r="D22" s="173" t="s">
        <v>519</v>
      </c>
      <c r="E22" s="172" t="s">
        <v>563</v>
      </c>
      <c r="F22" s="172" t="s">
        <v>806</v>
      </c>
      <c r="G22" s="172" t="s">
        <v>907</v>
      </c>
      <c r="H22" s="172"/>
      <c r="I22" s="172" t="s">
        <v>564</v>
      </c>
      <c r="J22" s="172" t="s">
        <v>807</v>
      </c>
      <c r="K22" s="83"/>
      <c r="L22" s="82"/>
      <c r="M22" s="82"/>
      <c r="N22" s="82"/>
      <c r="O22" s="82"/>
      <c r="P22" s="82"/>
      <c r="Q22" s="82"/>
      <c r="R22" s="82"/>
      <c r="S22" s="82"/>
      <c r="T22" s="82"/>
      <c r="U22" s="82"/>
      <c r="V22" s="82"/>
      <c r="W22" s="82"/>
      <c r="X22" s="82"/>
      <c r="Y22" s="82"/>
      <c r="Z22" s="82"/>
      <c r="AA22" s="82"/>
      <c r="AB22" s="82"/>
      <c r="AC22" s="82"/>
    </row>
    <row r="23" spans="1:29" ht="160.5" customHeight="1">
      <c r="A23" s="330"/>
      <c r="B23" s="336"/>
      <c r="C23" s="191" t="s">
        <v>847</v>
      </c>
      <c r="D23" s="183"/>
      <c r="E23" s="182" t="s">
        <v>899</v>
      </c>
      <c r="F23" s="182" t="s">
        <v>582</v>
      </c>
      <c r="G23" s="182" t="s">
        <v>906</v>
      </c>
      <c r="H23" s="182" t="s">
        <v>565</v>
      </c>
      <c r="I23" s="182"/>
      <c r="J23" s="182"/>
      <c r="K23" s="83"/>
      <c r="L23" s="82"/>
      <c r="M23" s="82"/>
      <c r="N23" s="82"/>
      <c r="O23" s="82"/>
      <c r="P23" s="82"/>
      <c r="Q23" s="82"/>
      <c r="R23" s="82"/>
      <c r="S23" s="82"/>
      <c r="T23" s="82"/>
      <c r="U23" s="82"/>
      <c r="V23" s="82"/>
      <c r="W23" s="82"/>
      <c r="X23" s="82"/>
      <c r="Y23" s="82"/>
      <c r="Z23" s="82"/>
      <c r="AA23" s="82"/>
      <c r="AB23" s="82"/>
      <c r="AC23" s="82"/>
    </row>
    <row r="24" spans="1:29" ht="253.5" customHeight="1">
      <c r="A24" s="331"/>
      <c r="B24" s="333" t="s">
        <v>37</v>
      </c>
      <c r="C24" s="186" t="s">
        <v>566</v>
      </c>
      <c r="D24" s="172" t="s">
        <v>567</v>
      </c>
      <c r="E24" s="172" t="s">
        <v>903</v>
      </c>
      <c r="F24" s="172" t="s">
        <v>568</v>
      </c>
      <c r="G24" s="172" t="s">
        <v>856</v>
      </c>
      <c r="H24" s="172" t="s">
        <v>569</v>
      </c>
      <c r="I24" s="172" t="s">
        <v>570</v>
      </c>
      <c r="J24" s="172" t="s">
        <v>571</v>
      </c>
      <c r="K24" s="83"/>
      <c r="L24" s="82"/>
      <c r="M24" s="82"/>
      <c r="N24" s="82"/>
      <c r="O24" s="82"/>
      <c r="P24" s="82"/>
      <c r="Q24" s="82"/>
      <c r="R24" s="82"/>
      <c r="S24" s="82"/>
      <c r="T24" s="82"/>
      <c r="U24" s="82"/>
      <c r="V24" s="82"/>
      <c r="W24" s="82"/>
      <c r="X24" s="82"/>
      <c r="Y24" s="82"/>
      <c r="Z24" s="82"/>
      <c r="AA24" s="82"/>
      <c r="AB24" s="82"/>
      <c r="AC24" s="82"/>
    </row>
    <row r="25" spans="1:29" ht="252.95" customHeight="1">
      <c r="A25" s="331"/>
      <c r="B25" s="334"/>
      <c r="C25" s="186" t="s">
        <v>902</v>
      </c>
      <c r="D25" s="172"/>
      <c r="E25" s="172" t="s">
        <v>904</v>
      </c>
      <c r="F25" s="172"/>
      <c r="G25" s="172" t="s">
        <v>572</v>
      </c>
      <c r="H25" s="172" t="s">
        <v>857</v>
      </c>
      <c r="I25" s="172"/>
      <c r="J25" s="172" t="s">
        <v>573</v>
      </c>
      <c r="K25" s="83"/>
      <c r="L25" s="82"/>
      <c r="M25" s="82"/>
      <c r="N25" s="82"/>
      <c r="O25" s="82"/>
      <c r="P25" s="82"/>
      <c r="Q25" s="82"/>
      <c r="R25" s="82"/>
      <c r="S25" s="82"/>
      <c r="T25" s="82"/>
      <c r="U25" s="82"/>
      <c r="V25" s="82"/>
      <c r="W25" s="82"/>
      <c r="X25" s="82"/>
      <c r="Y25" s="82"/>
      <c r="Z25" s="82"/>
      <c r="AA25" s="82"/>
      <c r="AB25" s="82"/>
      <c r="AC25" s="82"/>
    </row>
    <row r="26" spans="1:29" ht="272.25" customHeight="1">
      <c r="A26" s="331"/>
      <c r="B26" s="334"/>
      <c r="C26" s="186" t="s">
        <v>574</v>
      </c>
      <c r="D26" s="172" t="s">
        <v>576</v>
      </c>
      <c r="E26" s="172" t="s">
        <v>575</v>
      </c>
      <c r="F26" s="172" t="s">
        <v>577</v>
      </c>
      <c r="G26" s="172" t="s">
        <v>908</v>
      </c>
      <c r="H26" s="172" t="s">
        <v>858</v>
      </c>
      <c r="I26" s="172" t="s">
        <v>578</v>
      </c>
      <c r="J26" s="172"/>
      <c r="K26" s="83"/>
      <c r="L26" s="82"/>
      <c r="M26" s="82"/>
      <c r="N26" s="82"/>
      <c r="O26" s="82"/>
      <c r="P26" s="82"/>
      <c r="Q26" s="82"/>
      <c r="R26" s="82"/>
      <c r="S26" s="82"/>
      <c r="T26" s="82"/>
      <c r="U26" s="82"/>
      <c r="V26" s="82"/>
      <c r="W26" s="82"/>
      <c r="X26" s="82"/>
      <c r="Y26" s="82"/>
      <c r="Z26" s="82"/>
      <c r="AA26" s="82"/>
      <c r="AB26" s="82"/>
      <c r="AC26" s="82"/>
    </row>
    <row r="27" spans="1:29" ht="270" customHeight="1">
      <c r="A27" s="331"/>
      <c r="B27" s="334"/>
      <c r="C27" s="186" t="s">
        <v>579</v>
      </c>
      <c r="D27" s="172" t="s">
        <v>581</v>
      </c>
      <c r="E27" s="172" t="s">
        <v>580</v>
      </c>
      <c r="F27" s="172" t="s">
        <v>582</v>
      </c>
      <c r="G27" s="172"/>
      <c r="H27" s="172" t="s">
        <v>859</v>
      </c>
      <c r="I27" s="172" t="s">
        <v>583</v>
      </c>
      <c r="J27" s="172" t="s">
        <v>584</v>
      </c>
      <c r="K27" s="83"/>
      <c r="L27" s="82"/>
      <c r="M27" s="82"/>
      <c r="N27" s="82"/>
      <c r="O27" s="82"/>
      <c r="P27" s="82"/>
      <c r="Q27" s="82"/>
      <c r="R27" s="82"/>
      <c r="S27" s="82"/>
      <c r="T27" s="82"/>
      <c r="U27" s="82"/>
      <c r="V27" s="82"/>
      <c r="W27" s="82"/>
      <c r="X27" s="82"/>
      <c r="Y27" s="82"/>
      <c r="Z27" s="82"/>
      <c r="AA27" s="82"/>
      <c r="AB27" s="82"/>
      <c r="AC27" s="82"/>
    </row>
    <row r="28" spans="1:29" ht="70.5" customHeight="1">
      <c r="A28" s="331"/>
      <c r="B28" s="333" t="s">
        <v>41</v>
      </c>
      <c r="C28" s="186" t="s">
        <v>585</v>
      </c>
      <c r="D28" s="172"/>
      <c r="E28" s="172"/>
      <c r="F28" s="172" t="s">
        <v>586</v>
      </c>
      <c r="G28" s="172"/>
      <c r="H28" s="172"/>
      <c r="I28" s="172" t="s">
        <v>587</v>
      </c>
      <c r="J28" s="172" t="s">
        <v>585</v>
      </c>
      <c r="K28" s="83"/>
      <c r="L28" s="82"/>
      <c r="M28" s="82"/>
      <c r="N28" s="82"/>
      <c r="O28" s="82"/>
      <c r="P28" s="82"/>
      <c r="Q28" s="82"/>
      <c r="R28" s="82"/>
      <c r="S28" s="82"/>
      <c r="T28" s="82"/>
      <c r="U28" s="82"/>
      <c r="V28" s="82"/>
      <c r="W28" s="82"/>
      <c r="X28" s="82"/>
      <c r="Y28" s="82"/>
      <c r="Z28" s="82"/>
      <c r="AA28" s="82"/>
      <c r="AB28" s="82"/>
      <c r="AC28" s="82"/>
    </row>
    <row r="29" spans="1:29" ht="373.5" customHeight="1">
      <c r="A29" s="331"/>
      <c r="B29" s="334"/>
      <c r="C29" s="186" t="s">
        <v>588</v>
      </c>
      <c r="D29" s="172"/>
      <c r="E29" s="172" t="s">
        <v>589</v>
      </c>
      <c r="F29" s="172" t="s">
        <v>646</v>
      </c>
      <c r="G29" s="172" t="s">
        <v>909</v>
      </c>
      <c r="H29" s="172" t="s">
        <v>590</v>
      </c>
      <c r="I29" s="172" t="s">
        <v>591</v>
      </c>
      <c r="J29" s="172" t="s">
        <v>592</v>
      </c>
      <c r="K29" s="82"/>
      <c r="L29" s="82"/>
      <c r="M29" s="82"/>
      <c r="N29" s="82"/>
      <c r="O29" s="82"/>
      <c r="P29" s="82"/>
      <c r="Q29" s="82"/>
      <c r="R29" s="82"/>
      <c r="S29" s="82"/>
      <c r="T29" s="82"/>
      <c r="U29" s="82"/>
      <c r="V29" s="82"/>
      <c r="W29" s="82"/>
      <c r="X29" s="82"/>
      <c r="Y29" s="82"/>
      <c r="Z29" s="82"/>
      <c r="AA29" s="82"/>
      <c r="AB29" s="82"/>
      <c r="AC29" s="82"/>
    </row>
    <row r="30" spans="1:29" ht="409.6" customHeight="1">
      <c r="A30" s="331"/>
      <c r="B30" s="334"/>
      <c r="C30" s="186" t="s">
        <v>593</v>
      </c>
      <c r="D30" s="172"/>
      <c r="E30" s="172"/>
      <c r="F30" s="172"/>
      <c r="G30" s="172" t="s">
        <v>860</v>
      </c>
      <c r="H30" s="172" t="s">
        <v>861</v>
      </c>
      <c r="I30" s="172"/>
      <c r="J30" s="172" t="s">
        <v>594</v>
      </c>
      <c r="K30" s="82"/>
      <c r="L30" s="82"/>
      <c r="M30" s="82"/>
      <c r="N30" s="82"/>
      <c r="O30" s="82"/>
      <c r="P30" s="82"/>
      <c r="Q30" s="82"/>
      <c r="R30" s="82"/>
      <c r="S30" s="82"/>
      <c r="T30" s="82"/>
      <c r="U30" s="82"/>
      <c r="V30" s="82"/>
      <c r="W30" s="82"/>
      <c r="X30" s="82"/>
      <c r="Y30" s="82"/>
      <c r="Z30" s="82"/>
      <c r="AA30" s="82"/>
      <c r="AB30" s="82"/>
      <c r="AC30" s="82"/>
    </row>
    <row r="31" spans="1:29" ht="186.75" customHeight="1">
      <c r="A31" s="331"/>
      <c r="B31" s="334"/>
      <c r="C31" s="186" t="s">
        <v>595</v>
      </c>
      <c r="D31" s="172"/>
      <c r="E31" s="172"/>
      <c r="F31" s="172"/>
      <c r="G31" s="172"/>
      <c r="H31" s="172" t="s">
        <v>862</v>
      </c>
      <c r="I31" s="172"/>
      <c r="J31" s="172"/>
      <c r="K31" s="82"/>
      <c r="L31" s="82"/>
      <c r="M31" s="82"/>
      <c r="N31" s="82"/>
      <c r="O31" s="82"/>
      <c r="P31" s="82"/>
      <c r="Q31" s="82"/>
      <c r="R31" s="82"/>
      <c r="S31" s="82"/>
      <c r="T31" s="82"/>
      <c r="U31" s="82"/>
      <c r="V31" s="82"/>
      <c r="W31" s="82"/>
      <c r="X31" s="82"/>
      <c r="Y31" s="82"/>
      <c r="Z31" s="82"/>
      <c r="AA31" s="82"/>
      <c r="AB31" s="82"/>
      <c r="AC31" s="82"/>
    </row>
    <row r="32" spans="1:29" ht="98.25" customHeight="1">
      <c r="A32" s="331"/>
      <c r="B32" s="193" t="s">
        <v>43</v>
      </c>
      <c r="C32" s="186" t="s">
        <v>596</v>
      </c>
      <c r="D32" s="172"/>
      <c r="E32" s="172" t="s">
        <v>653</v>
      </c>
      <c r="F32" s="172"/>
      <c r="G32" s="172" t="s">
        <v>597</v>
      </c>
      <c r="H32" s="172" t="s">
        <v>598</v>
      </c>
      <c r="I32" s="172" t="s">
        <v>599</v>
      </c>
      <c r="J32" s="172" t="s">
        <v>808</v>
      </c>
      <c r="K32" s="83"/>
      <c r="L32" s="82"/>
      <c r="M32" s="82"/>
      <c r="N32" s="82"/>
      <c r="O32" s="82"/>
      <c r="P32" s="82"/>
      <c r="Q32" s="82"/>
      <c r="R32" s="82"/>
      <c r="S32" s="82"/>
      <c r="T32" s="82"/>
      <c r="U32" s="82"/>
      <c r="V32" s="82"/>
      <c r="W32" s="82"/>
      <c r="X32" s="82"/>
      <c r="Y32" s="82"/>
      <c r="Z32" s="82"/>
      <c r="AA32" s="82"/>
      <c r="AB32" s="82"/>
      <c r="AC32" s="82"/>
    </row>
    <row r="33" spans="1:29" ht="409.6" customHeight="1">
      <c r="A33" s="331"/>
      <c r="B33" s="193"/>
      <c r="C33" s="186" t="s">
        <v>600</v>
      </c>
      <c r="D33" s="172"/>
      <c r="E33" s="172" t="s">
        <v>601</v>
      </c>
      <c r="F33" s="172"/>
      <c r="G33" s="172" t="s">
        <v>821</v>
      </c>
      <c r="H33" s="172" t="s">
        <v>863</v>
      </c>
      <c r="I33" s="172" t="s">
        <v>602</v>
      </c>
      <c r="J33" s="172" t="s">
        <v>603</v>
      </c>
      <c r="K33" s="83"/>
      <c r="L33" s="82"/>
      <c r="M33" s="82"/>
      <c r="N33" s="82"/>
      <c r="O33" s="82"/>
      <c r="P33" s="82"/>
      <c r="Q33" s="82"/>
      <c r="R33" s="82"/>
      <c r="S33" s="82"/>
      <c r="T33" s="82"/>
      <c r="U33" s="82"/>
      <c r="V33" s="82"/>
      <c r="W33" s="82"/>
      <c r="X33" s="82"/>
      <c r="Y33" s="82"/>
      <c r="Z33" s="82"/>
      <c r="AA33" s="82"/>
      <c r="AB33" s="82"/>
      <c r="AC33" s="82"/>
    </row>
    <row r="34" spans="1:29" ht="267.75" customHeight="1">
      <c r="A34" s="331"/>
      <c r="B34" s="193"/>
      <c r="C34" s="186" t="s">
        <v>604</v>
      </c>
      <c r="D34" s="172"/>
      <c r="E34" s="172" t="s">
        <v>809</v>
      </c>
      <c r="F34" s="172"/>
      <c r="G34" s="172" t="s">
        <v>605</v>
      </c>
      <c r="H34" s="172"/>
      <c r="I34" s="172" t="s">
        <v>606</v>
      </c>
      <c r="J34" s="172" t="s">
        <v>607</v>
      </c>
      <c r="K34" s="83"/>
      <c r="L34" s="82"/>
      <c r="M34" s="82"/>
      <c r="N34" s="82"/>
      <c r="O34" s="82"/>
      <c r="P34" s="82"/>
      <c r="Q34" s="82"/>
      <c r="R34" s="82"/>
      <c r="S34" s="82"/>
      <c r="T34" s="82"/>
      <c r="U34" s="82"/>
      <c r="V34" s="82"/>
      <c r="W34" s="82"/>
      <c r="X34" s="82"/>
      <c r="Y34" s="82"/>
      <c r="Z34" s="82"/>
      <c r="AA34" s="82"/>
      <c r="AB34" s="82"/>
      <c r="AC34" s="82"/>
    </row>
    <row r="35" spans="1:29" ht="30" customHeight="1">
      <c r="B35" s="339" t="s">
        <v>818</v>
      </c>
      <c r="C35" s="339"/>
      <c r="D35" s="339"/>
      <c r="E35" s="339"/>
      <c r="F35" s="339"/>
      <c r="G35" s="339"/>
      <c r="H35" s="339"/>
      <c r="I35" s="339"/>
      <c r="J35" s="339"/>
      <c r="K35" s="82"/>
      <c r="L35" s="82"/>
      <c r="M35" s="82"/>
      <c r="N35" s="82"/>
      <c r="O35" s="82"/>
      <c r="P35" s="82"/>
      <c r="Q35" s="82"/>
      <c r="R35" s="82"/>
      <c r="S35" s="82"/>
      <c r="T35" s="82"/>
      <c r="U35" s="82"/>
      <c r="V35" s="82"/>
      <c r="W35" s="82"/>
      <c r="X35" s="82"/>
      <c r="Y35" s="82"/>
      <c r="Z35" s="82"/>
      <c r="AA35" s="82"/>
      <c r="AB35" s="82"/>
      <c r="AC35" s="82"/>
    </row>
    <row r="36" spans="1:29" ht="65.099999999999994" customHeight="1">
      <c r="A36" s="331" t="s">
        <v>819</v>
      </c>
      <c r="B36" s="333" t="s">
        <v>46</v>
      </c>
      <c r="C36" s="281" t="s">
        <v>608</v>
      </c>
      <c r="D36" s="283"/>
      <c r="E36" s="172"/>
      <c r="F36" s="172"/>
      <c r="G36" s="172"/>
      <c r="H36" s="172"/>
      <c r="I36" s="172"/>
      <c r="J36" s="172"/>
      <c r="K36" s="83"/>
      <c r="L36" s="82"/>
      <c r="M36" s="82"/>
      <c r="N36" s="82"/>
      <c r="O36" s="82"/>
      <c r="P36" s="82"/>
      <c r="Q36" s="82"/>
      <c r="R36" s="82"/>
      <c r="S36" s="82"/>
      <c r="T36" s="82"/>
      <c r="U36" s="82"/>
      <c r="V36" s="82"/>
      <c r="W36" s="82"/>
      <c r="X36" s="82"/>
      <c r="Y36" s="82"/>
      <c r="Z36" s="82"/>
      <c r="AA36" s="82"/>
      <c r="AB36" s="82"/>
      <c r="AC36" s="82"/>
    </row>
    <row r="37" spans="1:29" ht="158.25" customHeight="1">
      <c r="A37" s="331"/>
      <c r="B37" s="334"/>
      <c r="C37" s="281"/>
      <c r="D37" s="283"/>
      <c r="E37" s="172" t="s">
        <v>609</v>
      </c>
      <c r="F37" s="172" t="s">
        <v>610</v>
      </c>
      <c r="G37" s="172" t="s">
        <v>611</v>
      </c>
      <c r="H37" s="172" t="s">
        <v>612</v>
      </c>
      <c r="I37" s="294" t="s">
        <v>615</v>
      </c>
      <c r="J37" s="320" t="s">
        <v>613</v>
      </c>
      <c r="K37" s="82"/>
      <c r="L37" s="82"/>
      <c r="M37" s="82"/>
      <c r="N37" s="82"/>
      <c r="O37" s="82"/>
      <c r="P37" s="82"/>
      <c r="Q37" s="82"/>
      <c r="R37" s="82"/>
      <c r="S37" s="82"/>
      <c r="T37" s="82"/>
      <c r="U37" s="82"/>
      <c r="V37" s="82"/>
      <c r="W37" s="82"/>
      <c r="X37" s="82"/>
      <c r="Y37" s="82"/>
      <c r="Z37" s="82"/>
      <c r="AA37" s="82"/>
      <c r="AB37" s="82"/>
      <c r="AC37" s="82"/>
    </row>
    <row r="38" spans="1:29" ht="150.75" customHeight="1">
      <c r="A38" s="331"/>
      <c r="B38" s="334"/>
      <c r="C38" s="281"/>
      <c r="D38" s="283"/>
      <c r="E38" s="172" t="s">
        <v>614</v>
      </c>
      <c r="F38" s="172"/>
      <c r="G38" s="172"/>
      <c r="H38" s="172"/>
      <c r="J38" s="320"/>
      <c r="K38" s="82"/>
      <c r="L38" s="82"/>
      <c r="M38" s="82"/>
      <c r="N38" s="82"/>
      <c r="O38" s="82"/>
      <c r="P38" s="82"/>
      <c r="Q38" s="82"/>
      <c r="R38" s="82"/>
      <c r="S38" s="82"/>
      <c r="T38" s="82"/>
      <c r="U38" s="82"/>
      <c r="V38" s="82"/>
      <c r="W38" s="82"/>
      <c r="X38" s="82"/>
      <c r="Y38" s="82"/>
      <c r="Z38" s="82"/>
      <c r="AA38" s="82"/>
      <c r="AB38" s="82"/>
      <c r="AC38" s="82"/>
    </row>
    <row r="39" spans="1:29" ht="180" customHeight="1">
      <c r="A39" s="331"/>
      <c r="B39" s="334"/>
      <c r="C39" s="281"/>
      <c r="D39" s="283"/>
      <c r="E39" s="172" t="s">
        <v>616</v>
      </c>
      <c r="F39" s="172"/>
      <c r="G39" s="172"/>
      <c r="H39" s="172"/>
      <c r="I39" s="172"/>
      <c r="J39" s="172"/>
      <c r="K39" s="82"/>
      <c r="L39" s="82"/>
      <c r="M39" s="82"/>
      <c r="N39" s="82"/>
      <c r="O39" s="82"/>
      <c r="P39" s="82"/>
      <c r="Q39" s="82"/>
      <c r="R39" s="82"/>
      <c r="S39" s="82"/>
      <c r="T39" s="82"/>
      <c r="U39" s="82"/>
      <c r="V39" s="82"/>
      <c r="W39" s="82"/>
      <c r="X39" s="82"/>
      <c r="Y39" s="82"/>
      <c r="Z39" s="82"/>
      <c r="AA39" s="82"/>
      <c r="AB39" s="82"/>
      <c r="AC39" s="82"/>
    </row>
    <row r="40" spans="1:29" ht="173.25" customHeight="1">
      <c r="A40" s="331"/>
      <c r="B40" s="334"/>
      <c r="C40" s="281"/>
      <c r="D40" s="283"/>
      <c r="E40" s="172" t="s">
        <v>617</v>
      </c>
      <c r="F40" s="172"/>
      <c r="G40" s="172"/>
      <c r="H40" s="172"/>
      <c r="I40" s="172"/>
      <c r="J40" s="172"/>
      <c r="K40" s="82"/>
      <c r="L40" s="82"/>
      <c r="M40" s="82"/>
      <c r="N40" s="82"/>
      <c r="O40" s="82"/>
      <c r="P40" s="82"/>
      <c r="Q40" s="82"/>
      <c r="R40" s="82"/>
      <c r="S40" s="82"/>
      <c r="T40" s="82"/>
      <c r="U40" s="82"/>
      <c r="V40" s="82"/>
      <c r="W40" s="82"/>
      <c r="X40" s="82"/>
      <c r="Y40" s="82"/>
      <c r="Z40" s="82"/>
      <c r="AA40" s="82"/>
      <c r="AB40" s="82"/>
      <c r="AC40" s="82"/>
    </row>
    <row r="41" spans="1:29" ht="357.75" customHeight="1">
      <c r="A41" s="331"/>
      <c r="B41" s="334"/>
      <c r="C41" s="281"/>
      <c r="D41" s="283"/>
      <c r="E41" s="172" t="s">
        <v>618</v>
      </c>
      <c r="F41" s="172"/>
      <c r="G41" s="172"/>
      <c r="H41" s="172"/>
      <c r="I41" s="172"/>
      <c r="J41" s="172"/>
      <c r="K41" s="82"/>
      <c r="L41" s="82"/>
      <c r="M41" s="82"/>
      <c r="N41" s="82"/>
      <c r="O41" s="82"/>
      <c r="P41" s="82"/>
      <c r="Q41" s="82"/>
      <c r="R41" s="82"/>
      <c r="S41" s="82"/>
      <c r="T41" s="82"/>
      <c r="U41" s="82"/>
      <c r="V41" s="82"/>
      <c r="W41" s="82"/>
      <c r="X41" s="82"/>
      <c r="Y41" s="82"/>
      <c r="Z41" s="82"/>
      <c r="AA41" s="82"/>
      <c r="AB41" s="82"/>
      <c r="AC41" s="82"/>
    </row>
    <row r="42" spans="1:29" ht="288" customHeight="1">
      <c r="A42" s="331"/>
      <c r="B42" s="334"/>
      <c r="C42" s="281"/>
      <c r="D42" s="283"/>
      <c r="E42" s="172" t="s">
        <v>619</v>
      </c>
      <c r="F42" s="172"/>
      <c r="G42" s="172"/>
      <c r="H42" s="172"/>
      <c r="I42" s="172"/>
      <c r="J42" s="172"/>
      <c r="K42" s="82"/>
      <c r="L42" s="82"/>
      <c r="M42" s="82"/>
      <c r="N42" s="82"/>
      <c r="O42" s="82"/>
      <c r="P42" s="82"/>
      <c r="Q42" s="82"/>
      <c r="R42" s="82"/>
      <c r="S42" s="82"/>
      <c r="T42" s="82"/>
      <c r="U42" s="82"/>
      <c r="V42" s="82"/>
      <c r="W42" s="82"/>
      <c r="X42" s="82"/>
      <c r="Y42" s="82"/>
      <c r="Z42" s="82"/>
      <c r="AA42" s="82"/>
      <c r="AB42" s="82"/>
      <c r="AC42" s="82"/>
    </row>
    <row r="43" spans="1:29" ht="159.75" customHeight="1">
      <c r="A43" s="331"/>
      <c r="B43" s="334"/>
      <c r="C43" s="281"/>
      <c r="D43" s="283"/>
      <c r="E43" s="172" t="s">
        <v>620</v>
      </c>
      <c r="F43" s="172"/>
      <c r="G43" s="172"/>
      <c r="H43" s="172"/>
      <c r="I43" s="172"/>
      <c r="J43" s="172"/>
      <c r="K43" s="82"/>
      <c r="L43" s="82"/>
      <c r="M43" s="82"/>
      <c r="N43" s="82"/>
      <c r="O43" s="82"/>
      <c r="P43" s="82"/>
      <c r="Q43" s="82"/>
      <c r="R43" s="82"/>
      <c r="S43" s="82"/>
      <c r="T43" s="82"/>
      <c r="U43" s="82"/>
      <c r="V43" s="82"/>
      <c r="W43" s="82"/>
      <c r="X43" s="82"/>
      <c r="Y43" s="82"/>
      <c r="Z43" s="82"/>
      <c r="AA43" s="82"/>
      <c r="AB43" s="82"/>
      <c r="AC43" s="82"/>
    </row>
    <row r="44" spans="1:29" ht="143.25" customHeight="1">
      <c r="A44" s="331"/>
      <c r="B44" s="334"/>
      <c r="C44" s="281"/>
      <c r="D44" s="283"/>
      <c r="E44" s="172" t="s">
        <v>655</v>
      </c>
      <c r="F44" s="172"/>
      <c r="G44" s="172"/>
      <c r="H44" s="172"/>
      <c r="I44" s="172"/>
      <c r="J44" s="172"/>
      <c r="K44" s="82"/>
      <c r="L44" s="82"/>
      <c r="M44" s="82"/>
      <c r="N44" s="82"/>
      <c r="O44" s="82"/>
      <c r="P44" s="82"/>
      <c r="Q44" s="82"/>
      <c r="R44" s="82"/>
      <c r="S44" s="82"/>
      <c r="T44" s="82"/>
      <c r="U44" s="82"/>
      <c r="V44" s="82"/>
      <c r="W44" s="82"/>
      <c r="X44" s="82"/>
      <c r="Y44" s="82"/>
      <c r="Z44" s="82"/>
      <c r="AA44" s="82"/>
      <c r="AB44" s="82"/>
      <c r="AC44" s="82"/>
    </row>
    <row r="45" spans="1:29" ht="352.5" customHeight="1">
      <c r="A45" s="331"/>
      <c r="B45" s="334"/>
      <c r="C45" s="281"/>
      <c r="D45" s="283"/>
      <c r="E45" s="172" t="s">
        <v>621</v>
      </c>
      <c r="F45" s="182"/>
      <c r="G45" s="182"/>
      <c r="H45" s="182"/>
      <c r="I45" s="182"/>
      <c r="J45" s="182"/>
      <c r="K45" s="82"/>
      <c r="L45" s="82"/>
      <c r="M45" s="82"/>
      <c r="N45" s="82"/>
      <c r="O45" s="82"/>
      <c r="P45" s="82"/>
      <c r="Q45" s="82"/>
      <c r="R45" s="82"/>
      <c r="S45" s="82"/>
      <c r="T45" s="82"/>
      <c r="U45" s="82"/>
      <c r="V45" s="82"/>
      <c r="W45" s="82"/>
      <c r="X45" s="82"/>
      <c r="Y45" s="82"/>
      <c r="Z45" s="82"/>
      <c r="AA45" s="82"/>
      <c r="AB45" s="82"/>
      <c r="AC45" s="82"/>
    </row>
    <row r="46" spans="1:29" ht="30.75" customHeight="1">
      <c r="B46" s="340" t="s">
        <v>53</v>
      </c>
      <c r="C46" s="326" t="s">
        <v>54</v>
      </c>
      <c r="D46" s="342"/>
      <c r="E46" s="328" t="s">
        <v>622</v>
      </c>
      <c r="F46" s="344"/>
      <c r="G46" s="297"/>
      <c r="H46" s="297"/>
      <c r="I46" s="297"/>
      <c r="J46" s="298"/>
      <c r="K46" s="82"/>
      <c r="L46" s="82"/>
      <c r="M46" s="82"/>
      <c r="N46" s="82"/>
      <c r="O46" s="82"/>
      <c r="P46" s="82"/>
      <c r="Q46" s="82"/>
      <c r="R46" s="82"/>
      <c r="S46" s="82"/>
      <c r="T46" s="82"/>
      <c r="U46" s="82"/>
      <c r="V46" s="82"/>
      <c r="W46" s="82"/>
      <c r="X46" s="82"/>
      <c r="Y46" s="82"/>
      <c r="Z46" s="82"/>
      <c r="AA46" s="82"/>
      <c r="AB46" s="82"/>
      <c r="AC46" s="82"/>
    </row>
    <row r="47" spans="1:29" ht="15.75" customHeight="1">
      <c r="A47" s="332" t="s">
        <v>819</v>
      </c>
      <c r="B47" s="341"/>
      <c r="C47" s="327"/>
      <c r="D47" s="343"/>
      <c r="E47" s="329"/>
      <c r="F47" s="345"/>
      <c r="G47" s="299"/>
      <c r="H47" s="299"/>
      <c r="I47" s="299"/>
      <c r="J47" s="300"/>
      <c r="K47" s="82"/>
      <c r="L47" s="82"/>
      <c r="M47" s="82"/>
      <c r="N47" s="82"/>
      <c r="O47" s="82"/>
      <c r="P47" s="82"/>
      <c r="Q47" s="82"/>
      <c r="R47" s="82"/>
      <c r="S47" s="82"/>
      <c r="T47" s="82"/>
      <c r="U47" s="82"/>
      <c r="V47" s="82"/>
      <c r="W47" s="82"/>
      <c r="X47" s="82"/>
      <c r="Y47" s="82"/>
      <c r="Z47" s="82"/>
      <c r="AA47" s="82"/>
      <c r="AB47" s="82"/>
      <c r="AC47" s="82"/>
    </row>
    <row r="48" spans="1:29" ht="324.75" customHeight="1">
      <c r="A48" s="332"/>
      <c r="B48" s="341"/>
      <c r="C48" s="282" t="s">
        <v>623</v>
      </c>
      <c r="D48" s="283"/>
      <c r="E48" s="172" t="s">
        <v>654</v>
      </c>
      <c r="F48" s="192"/>
      <c r="G48" s="192"/>
      <c r="H48" s="192"/>
      <c r="I48" s="192"/>
      <c r="J48" s="192"/>
      <c r="K48" s="82"/>
      <c r="L48" s="82"/>
      <c r="M48" s="82"/>
      <c r="N48" s="82"/>
      <c r="O48" s="82"/>
      <c r="P48" s="82"/>
      <c r="Q48" s="82"/>
      <c r="R48" s="82"/>
      <c r="S48" s="82"/>
      <c r="T48" s="82"/>
      <c r="U48" s="82"/>
      <c r="V48" s="82"/>
      <c r="W48" s="82"/>
      <c r="X48" s="82"/>
      <c r="Y48" s="82"/>
      <c r="Z48" s="82"/>
      <c r="AA48" s="82"/>
      <c r="AB48" s="82"/>
      <c r="AC48" s="82"/>
    </row>
    <row r="49" spans="1:29" ht="186" customHeight="1">
      <c r="A49" s="332"/>
      <c r="B49" s="341"/>
      <c r="C49" s="282" t="s">
        <v>624</v>
      </c>
      <c r="D49" s="283"/>
      <c r="E49" s="172" t="s">
        <v>625</v>
      </c>
      <c r="F49" s="176"/>
      <c r="G49" s="176"/>
      <c r="H49" s="176"/>
      <c r="I49" s="176"/>
      <c r="J49" s="176"/>
      <c r="K49" s="82"/>
      <c r="L49" s="82"/>
      <c r="M49" s="82"/>
      <c r="N49" s="82"/>
      <c r="O49" s="82"/>
      <c r="P49" s="82"/>
      <c r="Q49" s="82"/>
      <c r="R49" s="82"/>
      <c r="S49" s="82"/>
      <c r="T49" s="82"/>
      <c r="U49" s="82"/>
      <c r="V49" s="82"/>
      <c r="W49" s="82"/>
      <c r="X49" s="82"/>
      <c r="Y49" s="82"/>
      <c r="Z49" s="82"/>
      <c r="AA49" s="82"/>
      <c r="AB49" s="82"/>
      <c r="AC49" s="82"/>
    </row>
    <row r="50" spans="1:29" ht="66" customHeight="1">
      <c r="B50" s="83"/>
      <c r="C50" s="188"/>
      <c r="D50" s="177"/>
      <c r="E50" s="177"/>
      <c r="F50" s="177"/>
      <c r="G50" s="177"/>
      <c r="H50" s="177"/>
      <c r="I50" s="177"/>
      <c r="J50" s="177"/>
      <c r="K50" s="82"/>
      <c r="L50" s="82"/>
      <c r="M50" s="82"/>
      <c r="N50" s="82"/>
      <c r="O50" s="82"/>
      <c r="P50" s="82"/>
      <c r="Q50" s="82"/>
      <c r="R50" s="82"/>
      <c r="S50" s="82"/>
      <c r="T50" s="82"/>
      <c r="U50" s="82"/>
      <c r="V50" s="82"/>
      <c r="W50" s="82"/>
      <c r="X50" s="82"/>
      <c r="Y50" s="82"/>
      <c r="Z50" s="82"/>
      <c r="AA50" s="82"/>
      <c r="AB50" s="82"/>
      <c r="AC50" s="82"/>
    </row>
    <row r="51" spans="1:29" ht="15.75" customHeight="1">
      <c r="B51" s="83"/>
      <c r="C51" s="188"/>
      <c r="D51" s="177"/>
      <c r="E51" s="177"/>
      <c r="F51" s="177"/>
      <c r="G51" s="177"/>
      <c r="H51" s="177"/>
      <c r="I51" s="177"/>
      <c r="J51" s="177"/>
      <c r="K51" s="82"/>
      <c r="L51" s="82"/>
      <c r="M51" s="82"/>
      <c r="N51" s="82"/>
      <c r="O51" s="82"/>
      <c r="P51" s="82"/>
      <c r="Q51" s="82"/>
      <c r="R51" s="82"/>
      <c r="S51" s="82"/>
      <c r="T51" s="82"/>
      <c r="U51" s="82"/>
      <c r="V51" s="82"/>
      <c r="W51" s="82"/>
      <c r="X51" s="82"/>
      <c r="Y51" s="82"/>
      <c r="Z51" s="82"/>
      <c r="AA51" s="82"/>
      <c r="AB51" s="82"/>
      <c r="AC51" s="82"/>
    </row>
    <row r="52" spans="1:29" ht="15.75" customHeight="1">
      <c r="B52" s="83"/>
      <c r="C52" s="188"/>
      <c r="D52" s="177"/>
      <c r="E52" s="177"/>
      <c r="F52" s="177"/>
      <c r="G52" s="177"/>
      <c r="H52" s="177"/>
      <c r="I52" s="177"/>
      <c r="J52" s="177"/>
      <c r="K52" s="82"/>
      <c r="L52" s="82"/>
      <c r="M52" s="82"/>
      <c r="N52" s="82"/>
      <c r="O52" s="82"/>
      <c r="P52" s="82"/>
      <c r="Q52" s="82"/>
      <c r="R52" s="82"/>
      <c r="S52" s="82"/>
      <c r="T52" s="82"/>
      <c r="U52" s="82"/>
      <c r="V52" s="82"/>
      <c r="W52" s="82"/>
      <c r="X52" s="82"/>
      <c r="Y52" s="82"/>
      <c r="Z52" s="82"/>
      <c r="AA52" s="82"/>
      <c r="AB52" s="82"/>
      <c r="AC52" s="82"/>
    </row>
    <row r="53" spans="1:29" ht="15.75" customHeight="1">
      <c r="B53" s="83"/>
      <c r="C53" s="188"/>
      <c r="D53" s="177"/>
      <c r="E53" s="177"/>
      <c r="F53" s="177"/>
      <c r="G53" s="177"/>
      <c r="H53" s="177"/>
      <c r="I53" s="177"/>
      <c r="J53" s="177"/>
      <c r="K53" s="82"/>
      <c r="L53" s="82"/>
      <c r="M53" s="82"/>
      <c r="N53" s="82"/>
      <c r="O53" s="82"/>
      <c r="P53" s="82"/>
      <c r="Q53" s="82"/>
      <c r="R53" s="82"/>
      <c r="S53" s="82"/>
      <c r="T53" s="82"/>
      <c r="U53" s="82"/>
      <c r="V53" s="82"/>
      <c r="W53" s="82"/>
      <c r="X53" s="82"/>
      <c r="Y53" s="82"/>
      <c r="Z53" s="82"/>
      <c r="AA53" s="82"/>
      <c r="AB53" s="82"/>
      <c r="AC53" s="82"/>
    </row>
    <row r="54" spans="1:29" ht="15.75" customHeight="1">
      <c r="B54" s="83"/>
      <c r="C54" s="188"/>
      <c r="D54" s="177"/>
      <c r="E54" s="177"/>
      <c r="F54" s="177"/>
      <c r="G54" s="177"/>
      <c r="H54" s="177"/>
      <c r="I54" s="177"/>
      <c r="J54" s="177"/>
      <c r="K54" s="82"/>
      <c r="L54" s="82"/>
      <c r="M54" s="82"/>
      <c r="N54" s="82"/>
      <c r="O54" s="82"/>
      <c r="P54" s="82"/>
      <c r="Q54" s="82"/>
      <c r="R54" s="82"/>
      <c r="S54" s="82"/>
      <c r="T54" s="82"/>
      <c r="U54" s="82"/>
      <c r="V54" s="82"/>
      <c r="W54" s="82"/>
      <c r="X54" s="82"/>
      <c r="Y54" s="82"/>
      <c r="Z54" s="82"/>
      <c r="AA54" s="82"/>
      <c r="AB54" s="82"/>
      <c r="AC54" s="82"/>
    </row>
    <row r="55" spans="1:29" ht="15.75" customHeight="1">
      <c r="B55" s="83"/>
      <c r="C55" s="188"/>
      <c r="D55" s="177"/>
      <c r="E55" s="177"/>
      <c r="F55" s="177"/>
      <c r="G55" s="177"/>
      <c r="H55" s="177"/>
      <c r="I55" s="177"/>
      <c r="J55" s="177"/>
      <c r="K55" s="82"/>
      <c r="L55" s="82"/>
      <c r="M55" s="82"/>
      <c r="N55" s="82"/>
      <c r="O55" s="82"/>
      <c r="P55" s="82"/>
      <c r="Q55" s="82"/>
      <c r="R55" s="82"/>
      <c r="S55" s="82"/>
      <c r="T55" s="82"/>
      <c r="U55" s="82"/>
      <c r="V55" s="82"/>
      <c r="W55" s="82"/>
      <c r="X55" s="82"/>
      <c r="Y55" s="82"/>
      <c r="Z55" s="82"/>
      <c r="AA55" s="82"/>
      <c r="AB55" s="82"/>
      <c r="AC55" s="82"/>
    </row>
    <row r="56" spans="1:29" ht="15.75" customHeight="1">
      <c r="B56" s="83"/>
      <c r="C56" s="188"/>
      <c r="D56" s="177"/>
      <c r="E56" s="177"/>
      <c r="F56" s="177"/>
      <c r="G56" s="177"/>
      <c r="H56" s="177"/>
      <c r="I56" s="177"/>
      <c r="J56" s="177"/>
      <c r="K56" s="82"/>
      <c r="L56" s="82"/>
      <c r="M56" s="82"/>
      <c r="N56" s="82"/>
      <c r="O56" s="82"/>
      <c r="P56" s="82"/>
      <c r="Q56" s="82"/>
      <c r="R56" s="82"/>
      <c r="S56" s="82"/>
      <c r="T56" s="82"/>
      <c r="U56" s="82"/>
      <c r="V56" s="82"/>
      <c r="W56" s="82"/>
      <c r="X56" s="82"/>
      <c r="Y56" s="82"/>
      <c r="Z56" s="82"/>
      <c r="AA56" s="82"/>
      <c r="AB56" s="82"/>
      <c r="AC56" s="82"/>
    </row>
    <row r="57" spans="1:29" ht="15.75" customHeight="1">
      <c r="B57" s="83"/>
      <c r="C57" s="188"/>
      <c r="D57" s="177"/>
      <c r="E57" s="177"/>
      <c r="F57" s="177"/>
      <c r="G57" s="177"/>
      <c r="H57" s="177"/>
      <c r="I57" s="177"/>
      <c r="J57" s="177"/>
      <c r="K57" s="82"/>
      <c r="L57" s="82"/>
      <c r="M57" s="82"/>
      <c r="N57" s="82"/>
      <c r="O57" s="82"/>
      <c r="P57" s="82"/>
      <c r="Q57" s="82"/>
      <c r="R57" s="82"/>
      <c r="S57" s="82"/>
      <c r="T57" s="82"/>
      <c r="U57" s="82"/>
      <c r="V57" s="82"/>
      <c r="W57" s="82"/>
      <c r="X57" s="82"/>
      <c r="Y57" s="82"/>
      <c r="Z57" s="82"/>
      <c r="AA57" s="82"/>
      <c r="AB57" s="82"/>
      <c r="AC57" s="82"/>
    </row>
    <row r="58" spans="1:29" ht="15.75" customHeight="1">
      <c r="B58" s="83"/>
      <c r="C58" s="188"/>
      <c r="D58" s="177"/>
      <c r="E58" s="177"/>
      <c r="F58" s="177"/>
      <c r="G58" s="177"/>
      <c r="H58" s="177"/>
      <c r="I58" s="177"/>
      <c r="J58" s="177"/>
      <c r="K58" s="82"/>
      <c r="L58" s="82"/>
      <c r="M58" s="82"/>
      <c r="N58" s="82"/>
      <c r="O58" s="82"/>
      <c r="P58" s="82"/>
      <c r="Q58" s="82"/>
      <c r="R58" s="82"/>
      <c r="S58" s="82"/>
      <c r="T58" s="82"/>
      <c r="U58" s="82"/>
      <c r="V58" s="82"/>
      <c r="W58" s="82"/>
      <c r="X58" s="82"/>
      <c r="Y58" s="82"/>
      <c r="Z58" s="82"/>
      <c r="AA58" s="82"/>
      <c r="AB58" s="82"/>
      <c r="AC58" s="82"/>
    </row>
    <row r="59" spans="1:29" ht="15.75" customHeight="1">
      <c r="B59" s="83"/>
      <c r="C59" s="188"/>
      <c r="D59" s="177"/>
      <c r="E59" s="177"/>
      <c r="F59" s="177"/>
      <c r="G59" s="177"/>
      <c r="H59" s="177"/>
      <c r="I59" s="177"/>
      <c r="J59" s="177"/>
      <c r="K59" s="82"/>
      <c r="L59" s="82"/>
      <c r="M59" s="82"/>
      <c r="N59" s="82"/>
      <c r="O59" s="82"/>
      <c r="P59" s="82"/>
      <c r="Q59" s="82"/>
      <c r="R59" s="82"/>
      <c r="S59" s="82"/>
      <c r="T59" s="82"/>
      <c r="U59" s="82"/>
      <c r="V59" s="82"/>
      <c r="W59" s="82"/>
      <c r="X59" s="82"/>
      <c r="Y59" s="82"/>
      <c r="Z59" s="82"/>
      <c r="AA59" s="82"/>
      <c r="AB59" s="82"/>
      <c r="AC59" s="82"/>
    </row>
    <row r="60" spans="1:29" ht="15.75" customHeight="1">
      <c r="B60" s="83"/>
      <c r="C60" s="188"/>
      <c r="D60" s="177"/>
      <c r="E60" s="177"/>
      <c r="F60" s="177"/>
      <c r="G60" s="177"/>
      <c r="H60" s="177"/>
      <c r="I60" s="177"/>
      <c r="J60" s="177"/>
      <c r="K60" s="82"/>
      <c r="L60" s="82"/>
      <c r="M60" s="82"/>
      <c r="N60" s="82"/>
      <c r="O60" s="82"/>
      <c r="P60" s="82"/>
      <c r="Q60" s="82"/>
      <c r="R60" s="82"/>
      <c r="S60" s="82"/>
      <c r="T60" s="82"/>
      <c r="U60" s="82"/>
      <c r="V60" s="82"/>
      <c r="W60" s="82"/>
      <c r="X60" s="82"/>
      <c r="Y60" s="82"/>
      <c r="Z60" s="82"/>
      <c r="AA60" s="82"/>
      <c r="AB60" s="82"/>
      <c r="AC60" s="82"/>
    </row>
    <row r="61" spans="1:29" ht="15.75" customHeight="1">
      <c r="B61" s="83"/>
      <c r="C61" s="188"/>
      <c r="D61" s="177"/>
      <c r="E61" s="177"/>
      <c r="F61" s="177"/>
      <c r="G61" s="177"/>
      <c r="H61" s="177"/>
      <c r="I61" s="177"/>
      <c r="J61" s="177"/>
      <c r="K61" s="82"/>
      <c r="L61" s="82"/>
      <c r="M61" s="82"/>
      <c r="N61" s="82"/>
      <c r="O61" s="82"/>
      <c r="P61" s="82"/>
      <c r="Q61" s="82"/>
      <c r="R61" s="82"/>
      <c r="S61" s="82"/>
      <c r="T61" s="82"/>
      <c r="U61" s="82"/>
      <c r="V61" s="82"/>
      <c r="W61" s="82"/>
      <c r="X61" s="82"/>
      <c r="Y61" s="82"/>
      <c r="Z61" s="82"/>
      <c r="AA61" s="82"/>
      <c r="AB61" s="82"/>
      <c r="AC61" s="82"/>
    </row>
    <row r="62" spans="1:29" ht="15.75" customHeight="1">
      <c r="B62" s="83"/>
      <c r="C62" s="188"/>
      <c r="D62" s="177"/>
      <c r="E62" s="177"/>
      <c r="F62" s="177"/>
      <c r="G62" s="177"/>
      <c r="H62" s="177"/>
      <c r="I62" s="177"/>
      <c r="J62" s="177"/>
      <c r="K62" s="82"/>
      <c r="L62" s="82"/>
      <c r="M62" s="82"/>
      <c r="N62" s="82"/>
      <c r="O62" s="82"/>
      <c r="P62" s="82"/>
      <c r="Q62" s="82"/>
      <c r="R62" s="82"/>
      <c r="S62" s="82"/>
      <c r="T62" s="82"/>
      <c r="U62" s="82"/>
      <c r="V62" s="82"/>
      <c r="W62" s="82"/>
      <c r="X62" s="82"/>
      <c r="Y62" s="82"/>
      <c r="Z62" s="82"/>
      <c r="AA62" s="82"/>
      <c r="AB62" s="82"/>
      <c r="AC62" s="82"/>
    </row>
    <row r="63" spans="1:29" ht="15.75" customHeight="1">
      <c r="B63" s="83"/>
      <c r="C63" s="188"/>
      <c r="D63" s="177"/>
      <c r="E63" s="177"/>
      <c r="F63" s="177"/>
      <c r="G63" s="177"/>
      <c r="H63" s="177"/>
      <c r="I63" s="177"/>
      <c r="J63" s="177"/>
      <c r="K63" s="82"/>
      <c r="L63" s="82"/>
      <c r="M63" s="82"/>
      <c r="N63" s="82"/>
      <c r="O63" s="82"/>
      <c r="P63" s="82"/>
      <c r="Q63" s="82"/>
      <c r="R63" s="82"/>
      <c r="S63" s="82"/>
      <c r="T63" s="82"/>
      <c r="U63" s="82"/>
      <c r="V63" s="82"/>
      <c r="W63" s="82"/>
      <c r="X63" s="82"/>
      <c r="Y63" s="82"/>
      <c r="Z63" s="82"/>
      <c r="AA63" s="82"/>
      <c r="AB63" s="82"/>
      <c r="AC63" s="82"/>
    </row>
    <row r="64" spans="1:29" ht="15.75" customHeight="1">
      <c r="B64" s="83"/>
      <c r="C64" s="188"/>
      <c r="D64" s="177"/>
      <c r="E64" s="177"/>
      <c r="F64" s="177"/>
      <c r="G64" s="177"/>
      <c r="H64" s="177"/>
      <c r="I64" s="177"/>
      <c r="J64" s="177"/>
      <c r="K64" s="82"/>
      <c r="L64" s="82"/>
      <c r="M64" s="82"/>
      <c r="N64" s="82"/>
      <c r="O64" s="82"/>
      <c r="P64" s="82"/>
      <c r="Q64" s="82"/>
      <c r="R64" s="82"/>
      <c r="S64" s="82"/>
      <c r="T64" s="82"/>
      <c r="U64" s="82"/>
      <c r="V64" s="82"/>
      <c r="W64" s="82"/>
      <c r="X64" s="82"/>
      <c r="Y64" s="82"/>
      <c r="Z64" s="82"/>
      <c r="AA64" s="82"/>
      <c r="AB64" s="82"/>
      <c r="AC64" s="82"/>
    </row>
    <row r="65" spans="2:29" ht="15.75" customHeight="1">
      <c r="B65" s="83"/>
      <c r="C65" s="188"/>
      <c r="D65" s="177"/>
      <c r="E65" s="177"/>
      <c r="F65" s="177"/>
      <c r="G65" s="177"/>
      <c r="H65" s="177"/>
      <c r="I65" s="177"/>
      <c r="J65" s="177"/>
      <c r="K65" s="82"/>
      <c r="L65" s="82"/>
      <c r="M65" s="82"/>
      <c r="N65" s="82"/>
      <c r="O65" s="82"/>
      <c r="P65" s="82"/>
      <c r="Q65" s="82"/>
      <c r="R65" s="82"/>
      <c r="S65" s="82"/>
      <c r="T65" s="82"/>
      <c r="U65" s="82"/>
      <c r="V65" s="82"/>
      <c r="W65" s="82"/>
      <c r="X65" s="82"/>
      <c r="Y65" s="82"/>
      <c r="Z65" s="82"/>
      <c r="AA65" s="82"/>
      <c r="AB65" s="82"/>
      <c r="AC65" s="82"/>
    </row>
    <row r="66" spans="2:29" ht="15.75" customHeight="1">
      <c r="B66" s="83"/>
      <c r="C66" s="188"/>
      <c r="D66" s="177"/>
      <c r="E66" s="177"/>
      <c r="F66" s="177"/>
      <c r="G66" s="177"/>
      <c r="H66" s="177"/>
      <c r="I66" s="177"/>
      <c r="J66" s="177"/>
      <c r="K66" s="82"/>
      <c r="L66" s="82"/>
      <c r="M66" s="82"/>
      <c r="N66" s="82"/>
      <c r="O66" s="82"/>
      <c r="P66" s="82"/>
      <c r="Q66" s="82"/>
      <c r="R66" s="82"/>
      <c r="S66" s="82"/>
      <c r="T66" s="82"/>
      <c r="U66" s="82"/>
      <c r="V66" s="82"/>
      <c r="W66" s="82"/>
      <c r="X66" s="82"/>
      <c r="Y66" s="82"/>
      <c r="Z66" s="82"/>
      <c r="AA66" s="82"/>
      <c r="AB66" s="82"/>
      <c r="AC66" s="82"/>
    </row>
    <row r="67" spans="2:29" ht="15.75" customHeight="1">
      <c r="B67" s="83"/>
      <c r="C67" s="188"/>
      <c r="D67" s="177"/>
      <c r="E67" s="177"/>
      <c r="F67" s="177"/>
      <c r="G67" s="177"/>
      <c r="H67" s="177"/>
      <c r="I67" s="177"/>
      <c r="J67" s="177"/>
      <c r="K67" s="82"/>
      <c r="L67" s="82"/>
      <c r="M67" s="82"/>
      <c r="N67" s="82"/>
      <c r="O67" s="82"/>
      <c r="P67" s="82"/>
      <c r="Q67" s="82"/>
      <c r="R67" s="82"/>
      <c r="S67" s="82"/>
      <c r="T67" s="82"/>
      <c r="U67" s="82"/>
      <c r="V67" s="82"/>
      <c r="W67" s="82"/>
      <c r="X67" s="82"/>
      <c r="Y67" s="82"/>
      <c r="Z67" s="82"/>
      <c r="AA67" s="82"/>
      <c r="AB67" s="82"/>
      <c r="AC67" s="82"/>
    </row>
    <row r="68" spans="2:29" ht="15.75" customHeight="1">
      <c r="B68" s="83"/>
      <c r="C68" s="188"/>
      <c r="D68" s="177"/>
      <c r="E68" s="177"/>
      <c r="F68" s="177"/>
      <c r="G68" s="177"/>
      <c r="H68" s="177"/>
      <c r="I68" s="177"/>
      <c r="J68" s="177"/>
      <c r="K68" s="82"/>
      <c r="L68" s="82"/>
      <c r="M68" s="82"/>
      <c r="N68" s="82"/>
      <c r="O68" s="82"/>
      <c r="P68" s="82"/>
      <c r="Q68" s="82"/>
      <c r="R68" s="82"/>
      <c r="S68" s="82"/>
      <c r="T68" s="82"/>
      <c r="U68" s="82"/>
      <c r="V68" s="82"/>
      <c r="W68" s="82"/>
      <c r="X68" s="82"/>
      <c r="Y68" s="82"/>
      <c r="Z68" s="82"/>
      <c r="AA68" s="82"/>
      <c r="AB68" s="82"/>
      <c r="AC68" s="82"/>
    </row>
    <row r="69" spans="2:29" ht="15.75" customHeight="1">
      <c r="B69" s="83"/>
      <c r="C69" s="188"/>
      <c r="D69" s="177"/>
      <c r="E69" s="177"/>
      <c r="F69" s="177"/>
      <c r="G69" s="177"/>
      <c r="H69" s="177"/>
      <c r="I69" s="177"/>
      <c r="J69" s="177"/>
      <c r="K69" s="82"/>
      <c r="L69" s="82"/>
      <c r="M69" s="82"/>
      <c r="N69" s="82"/>
      <c r="O69" s="82"/>
      <c r="P69" s="82"/>
      <c r="Q69" s="82"/>
      <c r="R69" s="82"/>
      <c r="S69" s="82"/>
      <c r="T69" s="82"/>
      <c r="U69" s="82"/>
      <c r="V69" s="82"/>
      <c r="W69" s="82"/>
      <c r="X69" s="82"/>
      <c r="Y69" s="82"/>
      <c r="Z69" s="82"/>
      <c r="AA69" s="82"/>
      <c r="AB69" s="82"/>
      <c r="AC69" s="82"/>
    </row>
    <row r="70" spans="2:29" ht="15.75" customHeight="1">
      <c r="B70" s="83"/>
      <c r="C70" s="188"/>
      <c r="D70" s="177"/>
      <c r="E70" s="177"/>
      <c r="F70" s="177"/>
      <c r="G70" s="177"/>
      <c r="H70" s="177"/>
      <c r="I70" s="177"/>
      <c r="J70" s="177"/>
      <c r="K70" s="82"/>
      <c r="L70" s="82"/>
      <c r="M70" s="82"/>
      <c r="N70" s="82"/>
      <c r="O70" s="82"/>
      <c r="P70" s="82"/>
      <c r="Q70" s="82"/>
      <c r="R70" s="82"/>
      <c r="S70" s="82"/>
      <c r="T70" s="82"/>
      <c r="U70" s="82"/>
      <c r="V70" s="82"/>
      <c r="W70" s="82"/>
      <c r="X70" s="82"/>
      <c r="Y70" s="82"/>
      <c r="Z70" s="82"/>
      <c r="AA70" s="82"/>
      <c r="AB70" s="82"/>
      <c r="AC70" s="82"/>
    </row>
    <row r="71" spans="2:29" ht="15.75" customHeight="1">
      <c r="B71" s="83"/>
      <c r="C71" s="188"/>
      <c r="D71" s="177"/>
      <c r="E71" s="177"/>
      <c r="F71" s="177"/>
      <c r="G71" s="177"/>
      <c r="H71" s="177"/>
      <c r="I71" s="177"/>
      <c r="J71" s="177"/>
      <c r="K71" s="82"/>
      <c r="L71" s="82"/>
      <c r="M71" s="82"/>
      <c r="N71" s="82"/>
      <c r="O71" s="82"/>
      <c r="P71" s="82"/>
      <c r="Q71" s="82"/>
      <c r="R71" s="82"/>
      <c r="S71" s="82"/>
      <c r="T71" s="82"/>
      <c r="U71" s="82"/>
      <c r="V71" s="82"/>
      <c r="W71" s="82"/>
      <c r="X71" s="82"/>
      <c r="Y71" s="82"/>
      <c r="Z71" s="82"/>
      <c r="AA71" s="82"/>
      <c r="AB71" s="82"/>
      <c r="AC71" s="82"/>
    </row>
    <row r="72" spans="2:29" ht="15.75" customHeight="1">
      <c r="B72" s="83"/>
      <c r="C72" s="188"/>
      <c r="D72" s="177"/>
      <c r="E72" s="177"/>
      <c r="F72" s="177"/>
      <c r="G72" s="177"/>
      <c r="H72" s="177"/>
      <c r="I72" s="177"/>
      <c r="J72" s="177"/>
      <c r="K72" s="82"/>
      <c r="L72" s="82"/>
      <c r="M72" s="82"/>
      <c r="N72" s="82"/>
      <c r="O72" s="82"/>
      <c r="P72" s="82"/>
      <c r="Q72" s="82"/>
      <c r="R72" s="82"/>
      <c r="S72" s="82"/>
      <c r="T72" s="82"/>
      <c r="U72" s="82"/>
      <c r="V72" s="82"/>
      <c r="W72" s="82"/>
      <c r="X72" s="82"/>
      <c r="Y72" s="82"/>
      <c r="Z72" s="82"/>
      <c r="AA72" s="82"/>
      <c r="AB72" s="82"/>
      <c r="AC72" s="82"/>
    </row>
    <row r="73" spans="2:29" ht="15.75" customHeight="1">
      <c r="B73" s="83"/>
      <c r="C73" s="188"/>
      <c r="D73" s="177"/>
      <c r="E73" s="177"/>
      <c r="F73" s="177"/>
      <c r="G73" s="177"/>
      <c r="H73" s="177"/>
      <c r="I73" s="177"/>
      <c r="J73" s="177"/>
      <c r="K73" s="82"/>
      <c r="L73" s="82"/>
      <c r="M73" s="82"/>
      <c r="N73" s="82"/>
      <c r="O73" s="82"/>
      <c r="P73" s="82"/>
      <c r="Q73" s="82"/>
      <c r="R73" s="82"/>
      <c r="S73" s="82"/>
      <c r="T73" s="82"/>
      <c r="U73" s="82"/>
      <c r="V73" s="82"/>
      <c r="W73" s="82"/>
      <c r="X73" s="82"/>
      <c r="Y73" s="82"/>
      <c r="Z73" s="82"/>
      <c r="AA73" s="82"/>
      <c r="AB73" s="82"/>
      <c r="AC73" s="82"/>
    </row>
    <row r="74" spans="2:29" ht="15.75" customHeight="1">
      <c r="B74" s="83"/>
      <c r="C74" s="188"/>
      <c r="D74" s="177"/>
      <c r="E74" s="177"/>
      <c r="F74" s="177"/>
      <c r="G74" s="177"/>
      <c r="H74" s="177"/>
      <c r="I74" s="177"/>
      <c r="J74" s="177"/>
      <c r="K74" s="82"/>
      <c r="L74" s="82"/>
      <c r="M74" s="82"/>
      <c r="N74" s="82"/>
      <c r="O74" s="82"/>
      <c r="P74" s="82"/>
      <c r="Q74" s="82"/>
      <c r="R74" s="82"/>
      <c r="S74" s="82"/>
      <c r="T74" s="82"/>
      <c r="U74" s="82"/>
      <c r="V74" s="82"/>
      <c r="W74" s="82"/>
      <c r="X74" s="82"/>
      <c r="Y74" s="82"/>
      <c r="Z74" s="82"/>
      <c r="AA74" s="82"/>
      <c r="AB74" s="82"/>
      <c r="AC74" s="82"/>
    </row>
    <row r="75" spans="2:29" ht="15.75" customHeight="1">
      <c r="B75" s="83"/>
      <c r="C75" s="188"/>
      <c r="D75" s="177"/>
      <c r="E75" s="177"/>
      <c r="F75" s="177"/>
      <c r="G75" s="177"/>
      <c r="H75" s="177"/>
      <c r="I75" s="177"/>
      <c r="J75" s="177"/>
      <c r="K75" s="82"/>
      <c r="L75" s="82"/>
      <c r="M75" s="82"/>
      <c r="N75" s="82"/>
      <c r="O75" s="82"/>
      <c r="P75" s="82"/>
      <c r="Q75" s="82"/>
      <c r="R75" s="82"/>
      <c r="S75" s="82"/>
      <c r="T75" s="82"/>
      <c r="U75" s="82"/>
      <c r="V75" s="82"/>
      <c r="W75" s="82"/>
      <c r="X75" s="82"/>
      <c r="Y75" s="82"/>
      <c r="Z75" s="82"/>
      <c r="AA75" s="82"/>
      <c r="AB75" s="82"/>
      <c r="AC75" s="82"/>
    </row>
    <row r="76" spans="2:29" ht="15.75" customHeight="1">
      <c r="B76" s="83"/>
      <c r="C76" s="188"/>
      <c r="D76" s="177"/>
      <c r="E76" s="177"/>
      <c r="F76" s="177"/>
      <c r="G76" s="177"/>
      <c r="H76" s="177"/>
      <c r="I76" s="177"/>
      <c r="J76" s="177"/>
      <c r="K76" s="82"/>
      <c r="L76" s="82"/>
      <c r="M76" s="82"/>
      <c r="N76" s="82"/>
      <c r="O76" s="82"/>
      <c r="P76" s="82"/>
      <c r="Q76" s="82"/>
      <c r="R76" s="82"/>
      <c r="S76" s="82"/>
      <c r="T76" s="82"/>
      <c r="U76" s="82"/>
      <c r="V76" s="82"/>
      <c r="W76" s="82"/>
      <c r="X76" s="82"/>
      <c r="Y76" s="82"/>
      <c r="Z76" s="82"/>
      <c r="AA76" s="82"/>
      <c r="AB76" s="82"/>
      <c r="AC76" s="82"/>
    </row>
    <row r="77" spans="2:29" ht="15.75" customHeight="1">
      <c r="B77" s="83"/>
      <c r="C77" s="188"/>
      <c r="D77" s="177"/>
      <c r="E77" s="177"/>
      <c r="F77" s="177"/>
      <c r="G77" s="177"/>
      <c r="H77" s="177"/>
      <c r="I77" s="177"/>
      <c r="J77" s="177"/>
      <c r="K77" s="82"/>
      <c r="L77" s="82"/>
      <c r="M77" s="82"/>
      <c r="N77" s="82"/>
      <c r="O77" s="82"/>
      <c r="P77" s="82"/>
      <c r="Q77" s="82"/>
      <c r="R77" s="82"/>
      <c r="S77" s="82"/>
      <c r="T77" s="82"/>
      <c r="U77" s="82"/>
      <c r="V77" s="82"/>
      <c r="W77" s="82"/>
      <c r="X77" s="82"/>
      <c r="Y77" s="82"/>
      <c r="Z77" s="82"/>
      <c r="AA77" s="82"/>
      <c r="AB77" s="82"/>
      <c r="AC77" s="82"/>
    </row>
    <row r="78" spans="2:29" ht="15.75" customHeight="1">
      <c r="B78" s="83"/>
      <c r="C78" s="188"/>
      <c r="D78" s="177"/>
      <c r="E78" s="177"/>
      <c r="F78" s="177"/>
      <c r="G78" s="177"/>
      <c r="H78" s="177"/>
      <c r="I78" s="177"/>
      <c r="J78" s="177"/>
      <c r="K78" s="82"/>
      <c r="L78" s="82"/>
      <c r="M78" s="82"/>
      <c r="N78" s="82"/>
      <c r="O78" s="82"/>
      <c r="P78" s="82"/>
      <c r="Q78" s="82"/>
      <c r="R78" s="82"/>
      <c r="S78" s="82"/>
      <c r="T78" s="82"/>
      <c r="U78" s="82"/>
      <c r="V78" s="82"/>
      <c r="W78" s="82"/>
      <c r="X78" s="82"/>
      <c r="Y78" s="82"/>
      <c r="Z78" s="82"/>
      <c r="AA78" s="82"/>
      <c r="AB78" s="82"/>
      <c r="AC78" s="82"/>
    </row>
    <row r="79" spans="2:29" ht="15.75" customHeight="1">
      <c r="B79" s="83"/>
      <c r="C79" s="188"/>
      <c r="D79" s="177"/>
      <c r="E79" s="177"/>
      <c r="F79" s="177"/>
      <c r="G79" s="177"/>
      <c r="H79" s="177"/>
      <c r="I79" s="177"/>
      <c r="J79" s="177"/>
      <c r="K79" s="82"/>
      <c r="L79" s="82"/>
      <c r="M79" s="82"/>
      <c r="N79" s="82"/>
      <c r="O79" s="82"/>
      <c r="P79" s="82"/>
      <c r="Q79" s="82"/>
      <c r="R79" s="82"/>
      <c r="S79" s="82"/>
      <c r="T79" s="82"/>
      <c r="U79" s="82"/>
      <c r="V79" s="82"/>
      <c r="W79" s="82"/>
      <c r="X79" s="82"/>
      <c r="Y79" s="82"/>
      <c r="Z79" s="82"/>
      <c r="AA79" s="82"/>
      <c r="AB79" s="82"/>
      <c r="AC79" s="82"/>
    </row>
    <row r="80" spans="2:29" ht="15.75" customHeight="1">
      <c r="B80" s="83"/>
      <c r="C80" s="188"/>
      <c r="D80" s="177"/>
      <c r="E80" s="177"/>
      <c r="F80" s="177"/>
      <c r="G80" s="177"/>
      <c r="H80" s="177"/>
      <c r="I80" s="177"/>
      <c r="J80" s="177"/>
      <c r="K80" s="82"/>
      <c r="L80" s="82"/>
      <c r="M80" s="82"/>
      <c r="N80" s="82"/>
      <c r="O80" s="82"/>
      <c r="P80" s="82"/>
      <c r="Q80" s="82"/>
      <c r="R80" s="82"/>
      <c r="S80" s="82"/>
      <c r="T80" s="82"/>
      <c r="U80" s="82"/>
      <c r="V80" s="82"/>
      <c r="W80" s="82"/>
      <c r="X80" s="82"/>
      <c r="Y80" s="82"/>
      <c r="Z80" s="82"/>
      <c r="AA80" s="82"/>
      <c r="AB80" s="82"/>
      <c r="AC80" s="82"/>
    </row>
    <row r="81" spans="2:29" ht="15.75" customHeight="1">
      <c r="B81" s="83"/>
      <c r="C81" s="188"/>
      <c r="D81" s="177"/>
      <c r="E81" s="177"/>
      <c r="F81" s="177"/>
      <c r="G81" s="177"/>
      <c r="H81" s="177"/>
      <c r="I81" s="177"/>
      <c r="J81" s="177"/>
      <c r="K81" s="82"/>
      <c r="L81" s="82"/>
      <c r="M81" s="82"/>
      <c r="N81" s="82"/>
      <c r="O81" s="82"/>
      <c r="P81" s="82"/>
      <c r="Q81" s="82"/>
      <c r="R81" s="82"/>
      <c r="S81" s="82"/>
      <c r="T81" s="82"/>
      <c r="U81" s="82"/>
      <c r="V81" s="82"/>
      <c r="W81" s="82"/>
      <c r="X81" s="82"/>
      <c r="Y81" s="82"/>
      <c r="Z81" s="82"/>
      <c r="AA81" s="82"/>
      <c r="AB81" s="82"/>
      <c r="AC81" s="82"/>
    </row>
    <row r="82" spans="2:29" ht="15.75" customHeight="1">
      <c r="B82" s="83"/>
      <c r="C82" s="188"/>
      <c r="D82" s="177"/>
      <c r="E82" s="177"/>
      <c r="F82" s="177"/>
      <c r="G82" s="177"/>
      <c r="H82" s="177"/>
      <c r="I82" s="177"/>
      <c r="J82" s="177"/>
      <c r="K82" s="82"/>
      <c r="L82" s="82"/>
      <c r="M82" s="82"/>
      <c r="N82" s="82"/>
      <c r="O82" s="82"/>
      <c r="P82" s="82"/>
      <c r="Q82" s="82"/>
      <c r="R82" s="82"/>
      <c r="S82" s="82"/>
      <c r="T82" s="82"/>
      <c r="U82" s="82"/>
      <c r="V82" s="82"/>
      <c r="W82" s="82"/>
      <c r="X82" s="82"/>
      <c r="Y82" s="82"/>
      <c r="Z82" s="82"/>
      <c r="AA82" s="82"/>
      <c r="AB82" s="82"/>
      <c r="AC82" s="82"/>
    </row>
    <row r="83" spans="2:29" ht="15.75" customHeight="1">
      <c r="B83" s="83"/>
      <c r="C83" s="188"/>
      <c r="D83" s="177"/>
      <c r="E83" s="177"/>
      <c r="F83" s="177"/>
      <c r="G83" s="177"/>
      <c r="H83" s="177"/>
      <c r="I83" s="177"/>
      <c r="J83" s="177"/>
      <c r="K83" s="82"/>
      <c r="L83" s="82"/>
      <c r="M83" s="82"/>
      <c r="N83" s="82"/>
      <c r="O83" s="82"/>
      <c r="P83" s="82"/>
      <c r="Q83" s="82"/>
      <c r="R83" s="82"/>
      <c r="S83" s="82"/>
      <c r="T83" s="82"/>
      <c r="U83" s="82"/>
      <c r="V83" s="82"/>
      <c r="W83" s="82"/>
      <c r="X83" s="82"/>
      <c r="Y83" s="82"/>
      <c r="Z83" s="82"/>
      <c r="AA83" s="82"/>
      <c r="AB83" s="82"/>
      <c r="AC83" s="82"/>
    </row>
    <row r="84" spans="2:29" ht="15.75" customHeight="1">
      <c r="B84" s="83"/>
      <c r="C84" s="188"/>
      <c r="D84" s="177"/>
      <c r="E84" s="177"/>
      <c r="F84" s="177"/>
      <c r="G84" s="177"/>
      <c r="H84" s="177"/>
      <c r="I84" s="177"/>
      <c r="J84" s="177"/>
      <c r="K84" s="82"/>
      <c r="L84" s="82"/>
      <c r="M84" s="82"/>
      <c r="N84" s="82"/>
      <c r="O84" s="82"/>
      <c r="P84" s="82"/>
      <c r="Q84" s="82"/>
      <c r="R84" s="82"/>
      <c r="S84" s="82"/>
      <c r="T84" s="82"/>
      <c r="U84" s="82"/>
      <c r="V84" s="82"/>
      <c r="W84" s="82"/>
      <c r="X84" s="82"/>
      <c r="Y84" s="82"/>
      <c r="Z84" s="82"/>
      <c r="AA84" s="82"/>
      <c r="AB84" s="82"/>
      <c r="AC84" s="82"/>
    </row>
    <row r="85" spans="2:29" ht="15.75" customHeight="1">
      <c r="B85" s="83"/>
      <c r="C85" s="188"/>
      <c r="D85" s="177"/>
      <c r="E85" s="177"/>
      <c r="F85" s="177"/>
      <c r="G85" s="177"/>
      <c r="H85" s="177"/>
      <c r="I85" s="177"/>
      <c r="J85" s="177"/>
      <c r="K85" s="82"/>
      <c r="L85" s="82"/>
      <c r="M85" s="82"/>
      <c r="N85" s="82"/>
      <c r="O85" s="82"/>
      <c r="P85" s="82"/>
      <c r="Q85" s="82"/>
      <c r="R85" s="82"/>
      <c r="S85" s="82"/>
      <c r="T85" s="82"/>
      <c r="U85" s="82"/>
      <c r="V85" s="82"/>
      <c r="W85" s="82"/>
      <c r="X85" s="82"/>
      <c r="Y85" s="82"/>
      <c r="Z85" s="82"/>
      <c r="AA85" s="82"/>
      <c r="AB85" s="82"/>
      <c r="AC85" s="82"/>
    </row>
    <row r="86" spans="2:29" ht="15.75" customHeight="1">
      <c r="B86" s="83"/>
      <c r="C86" s="188"/>
      <c r="D86" s="177"/>
      <c r="E86" s="177"/>
      <c r="F86" s="177"/>
      <c r="G86" s="177"/>
      <c r="H86" s="177"/>
      <c r="I86" s="177"/>
      <c r="J86" s="177"/>
      <c r="K86" s="82"/>
      <c r="L86" s="82"/>
      <c r="M86" s="82"/>
      <c r="N86" s="82"/>
      <c r="O86" s="82"/>
      <c r="P86" s="82"/>
      <c r="Q86" s="82"/>
      <c r="R86" s="82"/>
      <c r="S86" s="82"/>
      <c r="T86" s="82"/>
      <c r="U86" s="82"/>
      <c r="V86" s="82"/>
      <c r="W86" s="82"/>
      <c r="X86" s="82"/>
      <c r="Y86" s="82"/>
      <c r="Z86" s="82"/>
      <c r="AA86" s="82"/>
      <c r="AB86" s="82"/>
      <c r="AC86" s="82"/>
    </row>
    <row r="87" spans="2:29" ht="15.75" customHeight="1">
      <c r="B87" s="83"/>
      <c r="C87" s="188"/>
      <c r="D87" s="177"/>
      <c r="E87" s="177"/>
      <c r="F87" s="177"/>
      <c r="G87" s="177"/>
      <c r="H87" s="177"/>
      <c r="I87" s="177"/>
      <c r="J87" s="177"/>
      <c r="K87" s="82"/>
      <c r="L87" s="82"/>
      <c r="M87" s="82"/>
      <c r="N87" s="82"/>
      <c r="O87" s="82"/>
      <c r="P87" s="82"/>
      <c r="Q87" s="82"/>
      <c r="R87" s="82"/>
      <c r="S87" s="82"/>
      <c r="T87" s="82"/>
      <c r="U87" s="82"/>
      <c r="V87" s="82"/>
      <c r="W87" s="82"/>
      <c r="X87" s="82"/>
      <c r="Y87" s="82"/>
      <c r="Z87" s="82"/>
      <c r="AA87" s="82"/>
      <c r="AB87" s="82"/>
      <c r="AC87" s="82"/>
    </row>
    <row r="88" spans="2:29" ht="15.75" customHeight="1">
      <c r="B88" s="83"/>
      <c r="C88" s="188"/>
      <c r="D88" s="177"/>
      <c r="E88" s="177"/>
      <c r="F88" s="177"/>
      <c r="G88" s="177"/>
      <c r="H88" s="177"/>
      <c r="I88" s="177"/>
      <c r="J88" s="177"/>
      <c r="K88" s="82"/>
      <c r="L88" s="82"/>
      <c r="M88" s="82"/>
      <c r="N88" s="82"/>
      <c r="O88" s="82"/>
      <c r="P88" s="82"/>
      <c r="Q88" s="82"/>
      <c r="R88" s="82"/>
      <c r="S88" s="82"/>
      <c r="T88" s="82"/>
      <c r="U88" s="82"/>
      <c r="V88" s="82"/>
      <c r="W88" s="82"/>
      <c r="X88" s="82"/>
      <c r="Y88" s="82"/>
      <c r="Z88" s="82"/>
      <c r="AA88" s="82"/>
      <c r="AB88" s="82"/>
      <c r="AC88" s="82"/>
    </row>
    <row r="89" spans="2:29" ht="15.75" customHeight="1">
      <c r="B89" s="83"/>
      <c r="C89" s="188"/>
      <c r="D89" s="177"/>
      <c r="E89" s="177"/>
      <c r="F89" s="177"/>
      <c r="G89" s="177"/>
      <c r="H89" s="177"/>
      <c r="I89" s="177"/>
      <c r="J89" s="177"/>
      <c r="K89" s="82"/>
      <c r="L89" s="82"/>
      <c r="M89" s="82"/>
      <c r="N89" s="82"/>
      <c r="O89" s="82"/>
      <c r="P89" s="82"/>
      <c r="Q89" s="82"/>
      <c r="R89" s="82"/>
      <c r="S89" s="82"/>
      <c r="T89" s="82"/>
      <c r="U89" s="82"/>
      <c r="V89" s="82"/>
      <c r="W89" s="82"/>
      <c r="X89" s="82"/>
      <c r="Y89" s="82"/>
      <c r="Z89" s="82"/>
      <c r="AA89" s="82"/>
      <c r="AB89" s="82"/>
      <c r="AC89" s="82"/>
    </row>
    <row r="90" spans="2:29" ht="15.75" customHeight="1">
      <c r="B90" s="83"/>
      <c r="C90" s="188"/>
      <c r="D90" s="177"/>
      <c r="E90" s="177"/>
      <c r="F90" s="177"/>
      <c r="G90" s="177"/>
      <c r="H90" s="177"/>
      <c r="I90" s="177"/>
      <c r="J90" s="177"/>
      <c r="K90" s="82"/>
      <c r="L90" s="82"/>
      <c r="M90" s="82"/>
      <c r="N90" s="82"/>
      <c r="O90" s="82"/>
      <c r="P90" s="82"/>
      <c r="Q90" s="82"/>
      <c r="R90" s="82"/>
      <c r="S90" s="82"/>
      <c r="T90" s="82"/>
      <c r="U90" s="82"/>
      <c r="V90" s="82"/>
      <c r="W90" s="82"/>
      <c r="X90" s="82"/>
      <c r="Y90" s="82"/>
      <c r="Z90" s="82"/>
      <c r="AA90" s="82"/>
      <c r="AB90" s="82"/>
      <c r="AC90" s="82"/>
    </row>
    <row r="91" spans="2:29" ht="15.75" customHeight="1">
      <c r="B91" s="83"/>
      <c r="C91" s="188"/>
      <c r="D91" s="177"/>
      <c r="E91" s="177"/>
      <c r="F91" s="177"/>
      <c r="G91" s="177"/>
      <c r="H91" s="177"/>
      <c r="I91" s="177"/>
      <c r="J91" s="177"/>
      <c r="K91" s="82"/>
      <c r="L91" s="82"/>
      <c r="M91" s="82"/>
      <c r="N91" s="82"/>
      <c r="O91" s="82"/>
      <c r="P91" s="82"/>
      <c r="Q91" s="82"/>
      <c r="R91" s="82"/>
      <c r="S91" s="82"/>
      <c r="T91" s="82"/>
      <c r="U91" s="82"/>
      <c r="V91" s="82"/>
      <c r="W91" s="82"/>
      <c r="X91" s="82"/>
      <c r="Y91" s="82"/>
      <c r="Z91" s="82"/>
      <c r="AA91" s="82"/>
      <c r="AB91" s="82"/>
      <c r="AC91" s="82"/>
    </row>
    <row r="92" spans="2:29" ht="15.75" customHeight="1">
      <c r="B92" s="83"/>
      <c r="C92" s="188"/>
      <c r="D92" s="177"/>
      <c r="E92" s="177"/>
      <c r="F92" s="177"/>
      <c r="G92" s="177"/>
      <c r="H92" s="177"/>
      <c r="I92" s="177"/>
      <c r="J92" s="177"/>
      <c r="K92" s="82"/>
      <c r="L92" s="82"/>
      <c r="M92" s="82"/>
      <c r="N92" s="82"/>
      <c r="O92" s="82"/>
      <c r="P92" s="82"/>
      <c r="Q92" s="82"/>
      <c r="R92" s="82"/>
      <c r="S92" s="82"/>
      <c r="T92" s="82"/>
      <c r="U92" s="82"/>
      <c r="V92" s="82"/>
      <c r="W92" s="82"/>
      <c r="X92" s="82"/>
      <c r="Y92" s="82"/>
      <c r="Z92" s="82"/>
      <c r="AA92" s="82"/>
      <c r="AB92" s="82"/>
      <c r="AC92" s="82"/>
    </row>
    <row r="93" spans="2:29" ht="15.75" customHeight="1">
      <c r="B93" s="83"/>
      <c r="C93" s="188"/>
      <c r="D93" s="177"/>
      <c r="E93" s="177"/>
      <c r="F93" s="177"/>
      <c r="G93" s="177"/>
      <c r="H93" s="177"/>
      <c r="I93" s="177"/>
      <c r="J93" s="177"/>
      <c r="K93" s="82"/>
      <c r="L93" s="82"/>
      <c r="M93" s="82"/>
      <c r="N93" s="82"/>
      <c r="O93" s="82"/>
      <c r="P93" s="82"/>
      <c r="Q93" s="82"/>
      <c r="R93" s="82"/>
      <c r="S93" s="82"/>
      <c r="T93" s="82"/>
      <c r="U93" s="82"/>
      <c r="V93" s="82"/>
      <c r="W93" s="82"/>
      <c r="X93" s="82"/>
      <c r="Y93" s="82"/>
      <c r="Z93" s="82"/>
      <c r="AA93" s="82"/>
      <c r="AB93" s="82"/>
      <c r="AC93" s="82"/>
    </row>
    <row r="94" spans="2:29" ht="15.75" customHeight="1">
      <c r="B94" s="83"/>
      <c r="C94" s="188"/>
      <c r="D94" s="177"/>
      <c r="E94" s="177"/>
      <c r="F94" s="177"/>
      <c r="G94" s="177"/>
      <c r="H94" s="177"/>
      <c r="I94" s="177"/>
      <c r="J94" s="177"/>
      <c r="K94" s="82"/>
      <c r="L94" s="82"/>
      <c r="M94" s="82"/>
      <c r="N94" s="82"/>
      <c r="O94" s="82"/>
      <c r="P94" s="82"/>
      <c r="Q94" s="82"/>
      <c r="R94" s="82"/>
      <c r="S94" s="82"/>
      <c r="T94" s="82"/>
      <c r="U94" s="82"/>
      <c r="V94" s="82"/>
      <c r="W94" s="82"/>
      <c r="X94" s="82"/>
      <c r="Y94" s="82"/>
      <c r="Z94" s="82"/>
      <c r="AA94" s="82"/>
      <c r="AB94" s="82"/>
      <c r="AC94" s="82"/>
    </row>
    <row r="95" spans="2:29" ht="15.75" customHeight="1">
      <c r="B95" s="83"/>
      <c r="C95" s="188"/>
      <c r="D95" s="177"/>
      <c r="E95" s="177"/>
      <c r="F95" s="177"/>
      <c r="G95" s="177"/>
      <c r="H95" s="177"/>
      <c r="I95" s="177"/>
      <c r="J95" s="177"/>
      <c r="K95" s="82"/>
      <c r="L95" s="82"/>
      <c r="M95" s="82"/>
      <c r="N95" s="82"/>
      <c r="O95" s="82"/>
      <c r="P95" s="82"/>
      <c r="Q95" s="82"/>
      <c r="R95" s="82"/>
      <c r="S95" s="82"/>
      <c r="T95" s="82"/>
      <c r="U95" s="82"/>
      <c r="V95" s="82"/>
      <c r="W95" s="82"/>
      <c r="X95" s="82"/>
      <c r="Y95" s="82"/>
      <c r="Z95" s="82"/>
      <c r="AA95" s="82"/>
      <c r="AB95" s="82"/>
      <c r="AC95" s="82"/>
    </row>
    <row r="96" spans="2:29" ht="15.75" customHeight="1">
      <c r="B96" s="83"/>
      <c r="C96" s="188"/>
      <c r="D96" s="177"/>
      <c r="E96" s="177"/>
      <c r="F96" s="177"/>
      <c r="G96" s="177"/>
      <c r="H96" s="177"/>
      <c r="I96" s="177"/>
      <c r="J96" s="177"/>
      <c r="K96" s="82"/>
      <c r="L96" s="82"/>
      <c r="M96" s="82"/>
      <c r="N96" s="82"/>
      <c r="O96" s="82"/>
      <c r="P96" s="82"/>
      <c r="Q96" s="82"/>
      <c r="R96" s="82"/>
      <c r="S96" s="82"/>
      <c r="T96" s="82"/>
      <c r="U96" s="82"/>
      <c r="V96" s="82"/>
      <c r="W96" s="82"/>
      <c r="X96" s="82"/>
      <c r="Y96" s="82"/>
      <c r="Z96" s="82"/>
      <c r="AA96" s="82"/>
      <c r="AB96" s="82"/>
      <c r="AC96" s="82"/>
    </row>
    <row r="97" spans="2:29" ht="15.75" customHeight="1">
      <c r="B97" s="83"/>
      <c r="C97" s="188"/>
      <c r="D97" s="177"/>
      <c r="E97" s="177"/>
      <c r="F97" s="177"/>
      <c r="G97" s="177"/>
      <c r="H97" s="177"/>
      <c r="I97" s="177"/>
      <c r="J97" s="177"/>
      <c r="K97" s="82"/>
      <c r="L97" s="82"/>
      <c r="M97" s="82"/>
      <c r="N97" s="82"/>
      <c r="O97" s="82"/>
      <c r="P97" s="82"/>
      <c r="Q97" s="82"/>
      <c r="R97" s="82"/>
      <c r="S97" s="82"/>
      <c r="T97" s="82"/>
      <c r="U97" s="82"/>
      <c r="V97" s="82"/>
      <c r="W97" s="82"/>
      <c r="X97" s="82"/>
      <c r="Y97" s="82"/>
      <c r="Z97" s="82"/>
      <c r="AA97" s="82"/>
      <c r="AB97" s="82"/>
      <c r="AC97" s="82"/>
    </row>
    <row r="98" spans="2:29" ht="15.75" customHeight="1">
      <c r="B98" s="83"/>
      <c r="C98" s="188"/>
      <c r="D98" s="177"/>
      <c r="E98" s="177"/>
      <c r="F98" s="177"/>
      <c r="G98" s="177"/>
      <c r="H98" s="177"/>
      <c r="I98" s="177"/>
      <c r="J98" s="177"/>
      <c r="K98" s="82"/>
      <c r="L98" s="82"/>
      <c r="M98" s="82"/>
      <c r="N98" s="82"/>
      <c r="O98" s="82"/>
      <c r="P98" s="82"/>
      <c r="Q98" s="82"/>
      <c r="R98" s="82"/>
      <c r="S98" s="82"/>
      <c r="T98" s="82"/>
      <c r="U98" s="82"/>
      <c r="V98" s="82"/>
      <c r="W98" s="82"/>
      <c r="X98" s="82"/>
      <c r="Y98" s="82"/>
      <c r="Z98" s="82"/>
      <c r="AA98" s="82"/>
      <c r="AB98" s="82"/>
      <c r="AC98" s="82"/>
    </row>
    <row r="99" spans="2:29" ht="15.75" customHeight="1">
      <c r="B99" s="83"/>
      <c r="C99" s="188"/>
      <c r="D99" s="177"/>
      <c r="E99" s="177"/>
      <c r="F99" s="177"/>
      <c r="G99" s="177"/>
      <c r="H99" s="177"/>
      <c r="I99" s="177"/>
      <c r="J99" s="177"/>
      <c r="K99" s="82"/>
      <c r="L99" s="82"/>
      <c r="M99" s="82"/>
      <c r="N99" s="82"/>
      <c r="O99" s="82"/>
      <c r="P99" s="82"/>
      <c r="Q99" s="82"/>
      <c r="R99" s="82"/>
      <c r="S99" s="82"/>
      <c r="T99" s="82"/>
      <c r="U99" s="82"/>
      <c r="V99" s="82"/>
      <c r="W99" s="82"/>
      <c r="X99" s="82"/>
      <c r="Y99" s="82"/>
      <c r="Z99" s="82"/>
      <c r="AA99" s="82"/>
      <c r="AB99" s="82"/>
      <c r="AC99" s="82"/>
    </row>
    <row r="100" spans="2:29" ht="15.75" customHeight="1">
      <c r="B100" s="83"/>
      <c r="C100" s="188"/>
      <c r="D100" s="177"/>
      <c r="E100" s="177"/>
      <c r="F100" s="177"/>
      <c r="G100" s="177"/>
      <c r="H100" s="177"/>
      <c r="I100" s="177"/>
      <c r="J100" s="177"/>
      <c r="K100" s="82"/>
      <c r="L100" s="82"/>
      <c r="M100" s="82"/>
      <c r="N100" s="82"/>
      <c r="O100" s="82"/>
      <c r="P100" s="82"/>
      <c r="Q100" s="82"/>
      <c r="R100" s="82"/>
      <c r="S100" s="82"/>
      <c r="T100" s="82"/>
      <c r="U100" s="82"/>
      <c r="V100" s="82"/>
      <c r="W100" s="82"/>
      <c r="X100" s="82"/>
      <c r="Y100" s="82"/>
      <c r="Z100" s="82"/>
      <c r="AA100" s="82"/>
      <c r="AB100" s="82"/>
      <c r="AC100" s="82"/>
    </row>
    <row r="101" spans="2:29" ht="15.75" customHeight="1">
      <c r="B101" s="83"/>
      <c r="C101" s="188"/>
      <c r="D101" s="177"/>
      <c r="E101" s="177"/>
      <c r="F101" s="177"/>
      <c r="G101" s="177"/>
      <c r="H101" s="177"/>
      <c r="I101" s="177"/>
      <c r="J101" s="177"/>
      <c r="K101" s="82"/>
      <c r="L101" s="82"/>
      <c r="M101" s="82"/>
      <c r="N101" s="82"/>
      <c r="O101" s="82"/>
      <c r="P101" s="82"/>
      <c r="Q101" s="82"/>
      <c r="R101" s="82"/>
      <c r="S101" s="82"/>
      <c r="T101" s="82"/>
      <c r="U101" s="82"/>
      <c r="V101" s="82"/>
      <c r="W101" s="82"/>
      <c r="X101" s="82"/>
      <c r="Y101" s="82"/>
      <c r="Z101" s="82"/>
      <c r="AA101" s="82"/>
      <c r="AB101" s="82"/>
      <c r="AC101" s="82"/>
    </row>
    <row r="102" spans="2:29" ht="15.75" customHeight="1">
      <c r="B102" s="83"/>
      <c r="C102" s="188"/>
      <c r="D102" s="177"/>
      <c r="E102" s="177"/>
      <c r="F102" s="177"/>
      <c r="G102" s="177"/>
      <c r="H102" s="177"/>
      <c r="I102" s="177"/>
      <c r="J102" s="177"/>
      <c r="K102" s="82"/>
      <c r="L102" s="82"/>
      <c r="M102" s="82"/>
      <c r="N102" s="82"/>
      <c r="O102" s="82"/>
      <c r="P102" s="82"/>
      <c r="Q102" s="82"/>
      <c r="R102" s="82"/>
      <c r="S102" s="82"/>
      <c r="T102" s="82"/>
      <c r="U102" s="82"/>
      <c r="V102" s="82"/>
      <c r="W102" s="82"/>
      <c r="X102" s="82"/>
      <c r="Y102" s="82"/>
      <c r="Z102" s="82"/>
      <c r="AA102" s="82"/>
      <c r="AB102" s="82"/>
      <c r="AC102" s="82"/>
    </row>
    <row r="103" spans="2:29" ht="15.75" customHeight="1">
      <c r="B103" s="83"/>
      <c r="C103" s="188"/>
      <c r="D103" s="177"/>
      <c r="E103" s="177"/>
      <c r="F103" s="177"/>
      <c r="G103" s="177"/>
      <c r="H103" s="177"/>
      <c r="I103" s="177"/>
      <c r="J103" s="177"/>
      <c r="K103" s="82"/>
      <c r="L103" s="82"/>
      <c r="M103" s="82"/>
      <c r="N103" s="82"/>
      <c r="O103" s="82"/>
      <c r="P103" s="82"/>
      <c r="Q103" s="82"/>
      <c r="R103" s="82"/>
      <c r="S103" s="82"/>
      <c r="T103" s="82"/>
      <c r="U103" s="82"/>
      <c r="V103" s="82"/>
      <c r="W103" s="82"/>
      <c r="X103" s="82"/>
      <c r="Y103" s="82"/>
      <c r="Z103" s="82"/>
      <c r="AA103" s="82"/>
      <c r="AB103" s="82"/>
      <c r="AC103" s="82"/>
    </row>
    <row r="104" spans="2:29" ht="15.75" customHeight="1">
      <c r="B104" s="83"/>
      <c r="C104" s="188"/>
      <c r="D104" s="177"/>
      <c r="E104" s="177"/>
      <c r="F104" s="177"/>
      <c r="G104" s="177"/>
      <c r="H104" s="177"/>
      <c r="I104" s="177"/>
      <c r="J104" s="177"/>
      <c r="K104" s="82"/>
      <c r="L104" s="82"/>
      <c r="M104" s="82"/>
      <c r="N104" s="82"/>
      <c r="O104" s="82"/>
      <c r="P104" s="82"/>
      <c r="Q104" s="82"/>
      <c r="R104" s="82"/>
      <c r="S104" s="82"/>
      <c r="T104" s="82"/>
      <c r="U104" s="82"/>
      <c r="V104" s="82"/>
      <c r="W104" s="82"/>
      <c r="X104" s="82"/>
      <c r="Y104" s="82"/>
      <c r="Z104" s="82"/>
      <c r="AA104" s="82"/>
      <c r="AB104" s="82"/>
      <c r="AC104" s="82"/>
    </row>
    <row r="105" spans="2:29" ht="15.75" customHeight="1">
      <c r="B105" s="83"/>
      <c r="C105" s="188"/>
      <c r="D105" s="177"/>
      <c r="E105" s="177"/>
      <c r="F105" s="177"/>
      <c r="G105" s="177"/>
      <c r="H105" s="177"/>
      <c r="I105" s="177"/>
      <c r="J105" s="177"/>
      <c r="K105" s="82"/>
      <c r="L105" s="82"/>
      <c r="M105" s="82"/>
      <c r="N105" s="82"/>
      <c r="O105" s="82"/>
      <c r="P105" s="82"/>
      <c r="Q105" s="82"/>
      <c r="R105" s="82"/>
      <c r="S105" s="82"/>
      <c r="T105" s="82"/>
      <c r="U105" s="82"/>
      <c r="V105" s="82"/>
      <c r="W105" s="82"/>
      <c r="X105" s="82"/>
      <c r="Y105" s="82"/>
      <c r="Z105" s="82"/>
      <c r="AA105" s="82"/>
      <c r="AB105" s="82"/>
      <c r="AC105" s="82"/>
    </row>
    <row r="106" spans="2:29" ht="15.75" customHeight="1">
      <c r="B106" s="83"/>
      <c r="C106" s="188"/>
      <c r="D106" s="177"/>
      <c r="E106" s="177"/>
      <c r="F106" s="177"/>
      <c r="G106" s="177"/>
      <c r="H106" s="177"/>
      <c r="I106" s="177"/>
      <c r="J106" s="177"/>
      <c r="K106" s="82"/>
      <c r="L106" s="82"/>
      <c r="M106" s="82"/>
      <c r="N106" s="82"/>
      <c r="O106" s="82"/>
      <c r="P106" s="82"/>
      <c r="Q106" s="82"/>
      <c r="R106" s="82"/>
      <c r="S106" s="82"/>
      <c r="T106" s="82"/>
      <c r="U106" s="82"/>
      <c r="V106" s="82"/>
      <c r="W106" s="82"/>
      <c r="X106" s="82"/>
      <c r="Y106" s="82"/>
      <c r="Z106" s="82"/>
      <c r="AA106" s="82"/>
      <c r="AB106" s="82"/>
      <c r="AC106" s="82"/>
    </row>
    <row r="107" spans="2:29" ht="15.75" customHeight="1">
      <c r="B107" s="83"/>
      <c r="C107" s="188"/>
      <c r="D107" s="177"/>
      <c r="E107" s="177"/>
      <c r="F107" s="177"/>
      <c r="G107" s="177"/>
      <c r="H107" s="177"/>
      <c r="I107" s="177"/>
      <c r="J107" s="177"/>
      <c r="K107" s="82"/>
      <c r="L107" s="82"/>
      <c r="M107" s="82"/>
      <c r="N107" s="82"/>
      <c r="O107" s="82"/>
      <c r="P107" s="82"/>
      <c r="Q107" s="82"/>
      <c r="R107" s="82"/>
      <c r="S107" s="82"/>
      <c r="T107" s="82"/>
      <c r="U107" s="82"/>
      <c r="V107" s="82"/>
      <c r="W107" s="82"/>
      <c r="X107" s="82"/>
      <c r="Y107" s="82"/>
      <c r="Z107" s="82"/>
      <c r="AA107" s="82"/>
      <c r="AB107" s="82"/>
      <c r="AC107" s="82"/>
    </row>
    <row r="108" spans="2:29" ht="15.75" customHeight="1">
      <c r="B108" s="83"/>
      <c r="C108" s="188"/>
      <c r="D108" s="177"/>
      <c r="E108" s="177"/>
      <c r="F108" s="177"/>
      <c r="G108" s="177"/>
      <c r="H108" s="177"/>
      <c r="I108" s="177"/>
      <c r="J108" s="177"/>
      <c r="K108" s="82"/>
      <c r="L108" s="82"/>
      <c r="M108" s="82"/>
      <c r="N108" s="82"/>
      <c r="O108" s="82"/>
      <c r="P108" s="82"/>
      <c r="Q108" s="82"/>
      <c r="R108" s="82"/>
      <c r="S108" s="82"/>
      <c r="T108" s="82"/>
      <c r="U108" s="82"/>
      <c r="V108" s="82"/>
      <c r="W108" s="82"/>
      <c r="X108" s="82"/>
      <c r="Y108" s="82"/>
      <c r="Z108" s="82"/>
      <c r="AA108" s="82"/>
      <c r="AB108" s="82"/>
      <c r="AC108" s="82"/>
    </row>
    <row r="109" spans="2:29" ht="15.75" customHeight="1">
      <c r="B109" s="83"/>
      <c r="C109" s="188"/>
      <c r="D109" s="177"/>
      <c r="E109" s="177"/>
      <c r="F109" s="177"/>
      <c r="G109" s="177"/>
      <c r="H109" s="177"/>
      <c r="I109" s="177"/>
      <c r="J109" s="177"/>
      <c r="K109" s="82"/>
      <c r="L109" s="82"/>
      <c r="M109" s="82"/>
      <c r="N109" s="82"/>
      <c r="O109" s="82"/>
      <c r="P109" s="82"/>
      <c r="Q109" s="82"/>
      <c r="R109" s="82"/>
      <c r="S109" s="82"/>
      <c r="T109" s="82"/>
      <c r="U109" s="82"/>
      <c r="V109" s="82"/>
      <c r="W109" s="82"/>
      <c r="X109" s="82"/>
      <c r="Y109" s="82"/>
      <c r="Z109" s="82"/>
      <c r="AA109" s="82"/>
      <c r="AB109" s="82"/>
      <c r="AC109" s="82"/>
    </row>
    <row r="110" spans="2:29" ht="15.75" customHeight="1">
      <c r="B110" s="83"/>
      <c r="C110" s="188"/>
      <c r="D110" s="177"/>
      <c r="E110" s="177"/>
      <c r="F110" s="177"/>
      <c r="G110" s="177"/>
      <c r="H110" s="177"/>
      <c r="I110" s="177"/>
      <c r="J110" s="177"/>
      <c r="K110" s="82"/>
      <c r="L110" s="82"/>
      <c r="M110" s="82"/>
      <c r="N110" s="82"/>
      <c r="O110" s="82"/>
      <c r="P110" s="82"/>
      <c r="Q110" s="82"/>
      <c r="R110" s="82"/>
      <c r="S110" s="82"/>
      <c r="T110" s="82"/>
      <c r="U110" s="82"/>
      <c r="V110" s="82"/>
      <c r="W110" s="82"/>
      <c r="X110" s="82"/>
      <c r="Y110" s="82"/>
      <c r="Z110" s="82"/>
      <c r="AA110" s="82"/>
      <c r="AB110" s="82"/>
      <c r="AC110" s="82"/>
    </row>
    <row r="111" spans="2:29" ht="15.75" customHeight="1">
      <c r="B111" s="83"/>
      <c r="C111" s="188"/>
      <c r="D111" s="177"/>
      <c r="E111" s="177"/>
      <c r="F111" s="177"/>
      <c r="G111" s="177"/>
      <c r="H111" s="177"/>
      <c r="I111" s="177"/>
      <c r="J111" s="177"/>
      <c r="K111" s="82"/>
      <c r="L111" s="82"/>
      <c r="M111" s="82"/>
      <c r="N111" s="82"/>
      <c r="O111" s="82"/>
      <c r="P111" s="82"/>
      <c r="Q111" s="82"/>
      <c r="R111" s="82"/>
      <c r="S111" s="82"/>
      <c r="T111" s="82"/>
      <c r="U111" s="82"/>
      <c r="V111" s="82"/>
      <c r="W111" s="82"/>
      <c r="X111" s="82"/>
      <c r="Y111" s="82"/>
      <c r="Z111" s="82"/>
      <c r="AA111" s="82"/>
      <c r="AB111" s="82"/>
      <c r="AC111" s="82"/>
    </row>
    <row r="112" spans="2:29" ht="15.75" customHeight="1">
      <c r="B112" s="83"/>
      <c r="C112" s="188"/>
      <c r="D112" s="177"/>
      <c r="E112" s="177"/>
      <c r="F112" s="177"/>
      <c r="G112" s="177"/>
      <c r="H112" s="177"/>
      <c r="I112" s="177"/>
      <c r="J112" s="177"/>
      <c r="K112" s="82"/>
      <c r="L112" s="82"/>
      <c r="M112" s="82"/>
      <c r="N112" s="82"/>
      <c r="O112" s="82"/>
      <c r="P112" s="82"/>
      <c r="Q112" s="82"/>
      <c r="R112" s="82"/>
      <c r="S112" s="82"/>
      <c r="T112" s="82"/>
      <c r="U112" s="82"/>
      <c r="V112" s="82"/>
      <c r="W112" s="82"/>
      <c r="X112" s="82"/>
      <c r="Y112" s="82"/>
      <c r="Z112" s="82"/>
      <c r="AA112" s="82"/>
      <c r="AB112" s="82"/>
      <c r="AC112" s="82"/>
    </row>
    <row r="113" spans="2:29" ht="15.75" customHeight="1">
      <c r="B113" s="83"/>
      <c r="C113" s="188"/>
      <c r="D113" s="177"/>
      <c r="E113" s="177"/>
      <c r="F113" s="177"/>
      <c r="G113" s="177"/>
      <c r="H113" s="177"/>
      <c r="I113" s="177"/>
      <c r="J113" s="177"/>
      <c r="K113" s="82"/>
      <c r="L113" s="82"/>
      <c r="M113" s="82"/>
      <c r="N113" s="82"/>
      <c r="O113" s="82"/>
      <c r="P113" s="82"/>
      <c r="Q113" s="82"/>
      <c r="R113" s="82"/>
      <c r="S113" s="82"/>
      <c r="T113" s="82"/>
      <c r="U113" s="82"/>
      <c r="V113" s="82"/>
      <c r="W113" s="82"/>
      <c r="X113" s="82"/>
      <c r="Y113" s="82"/>
      <c r="Z113" s="82"/>
      <c r="AA113" s="82"/>
      <c r="AB113" s="82"/>
      <c r="AC113" s="82"/>
    </row>
    <row r="114" spans="2:29" ht="15.75" customHeight="1">
      <c r="B114" s="83"/>
      <c r="C114" s="188"/>
      <c r="D114" s="177"/>
      <c r="E114" s="177"/>
      <c r="F114" s="177"/>
      <c r="G114" s="177"/>
      <c r="H114" s="177"/>
      <c r="I114" s="177"/>
      <c r="J114" s="177"/>
      <c r="K114" s="82"/>
      <c r="L114" s="82"/>
      <c r="M114" s="82"/>
      <c r="N114" s="82"/>
      <c r="O114" s="82"/>
      <c r="P114" s="82"/>
      <c r="Q114" s="82"/>
      <c r="R114" s="82"/>
      <c r="S114" s="82"/>
      <c r="T114" s="82"/>
      <c r="U114" s="82"/>
      <c r="V114" s="82"/>
      <c r="W114" s="82"/>
      <c r="X114" s="82"/>
      <c r="Y114" s="82"/>
      <c r="Z114" s="82"/>
      <c r="AA114" s="82"/>
      <c r="AB114" s="82"/>
      <c r="AC114" s="82"/>
    </row>
    <row r="115" spans="2:29" ht="15.75" customHeight="1">
      <c r="B115" s="83"/>
      <c r="C115" s="188"/>
      <c r="D115" s="177"/>
      <c r="E115" s="177"/>
      <c r="F115" s="177"/>
      <c r="G115" s="177"/>
      <c r="H115" s="177"/>
      <c r="I115" s="177"/>
      <c r="J115" s="177"/>
      <c r="K115" s="82"/>
      <c r="L115" s="82"/>
      <c r="M115" s="82"/>
      <c r="N115" s="82"/>
      <c r="O115" s="82"/>
      <c r="P115" s="82"/>
      <c r="Q115" s="82"/>
      <c r="R115" s="82"/>
      <c r="S115" s="82"/>
      <c r="T115" s="82"/>
      <c r="U115" s="82"/>
      <c r="V115" s="82"/>
      <c r="W115" s="82"/>
      <c r="X115" s="82"/>
      <c r="Y115" s="82"/>
      <c r="Z115" s="82"/>
      <c r="AA115" s="82"/>
      <c r="AB115" s="82"/>
      <c r="AC115" s="82"/>
    </row>
    <row r="116" spans="2:29" ht="15.75" customHeight="1">
      <c r="B116" s="83"/>
      <c r="C116" s="188"/>
      <c r="D116" s="177"/>
      <c r="E116" s="177"/>
      <c r="F116" s="177"/>
      <c r="G116" s="177"/>
      <c r="H116" s="177"/>
      <c r="I116" s="177"/>
      <c r="J116" s="177"/>
      <c r="K116" s="82"/>
      <c r="L116" s="82"/>
      <c r="M116" s="82"/>
      <c r="N116" s="82"/>
      <c r="O116" s="82"/>
      <c r="P116" s="82"/>
      <c r="Q116" s="82"/>
      <c r="R116" s="82"/>
      <c r="S116" s="82"/>
      <c r="T116" s="82"/>
      <c r="U116" s="82"/>
      <c r="V116" s="82"/>
      <c r="W116" s="82"/>
      <c r="X116" s="82"/>
      <c r="Y116" s="82"/>
      <c r="Z116" s="82"/>
      <c r="AA116" s="82"/>
      <c r="AB116" s="82"/>
      <c r="AC116" s="82"/>
    </row>
    <row r="117" spans="2:29" ht="15.75" customHeight="1">
      <c r="B117" s="83"/>
      <c r="C117" s="188"/>
      <c r="D117" s="177"/>
      <c r="E117" s="177"/>
      <c r="F117" s="177"/>
      <c r="G117" s="177"/>
      <c r="H117" s="177"/>
      <c r="I117" s="177"/>
      <c r="J117" s="177"/>
      <c r="K117" s="82"/>
      <c r="L117" s="82"/>
      <c r="M117" s="82"/>
      <c r="N117" s="82"/>
      <c r="O117" s="82"/>
      <c r="P117" s="82"/>
      <c r="Q117" s="82"/>
      <c r="R117" s="82"/>
      <c r="S117" s="82"/>
      <c r="T117" s="82"/>
      <c r="U117" s="82"/>
      <c r="V117" s="82"/>
      <c r="W117" s="82"/>
      <c r="X117" s="82"/>
      <c r="Y117" s="82"/>
      <c r="Z117" s="82"/>
      <c r="AA117" s="82"/>
      <c r="AB117" s="82"/>
      <c r="AC117" s="82"/>
    </row>
    <row r="118" spans="2:29" ht="15.75" customHeight="1">
      <c r="B118" s="83"/>
      <c r="C118" s="188"/>
      <c r="D118" s="177"/>
      <c r="E118" s="177"/>
      <c r="F118" s="177"/>
      <c r="G118" s="177"/>
      <c r="H118" s="177"/>
      <c r="I118" s="177"/>
      <c r="J118" s="177"/>
      <c r="K118" s="82"/>
      <c r="L118" s="82"/>
      <c r="M118" s="82"/>
      <c r="N118" s="82"/>
      <c r="O118" s="82"/>
      <c r="P118" s="82"/>
      <c r="Q118" s="82"/>
      <c r="R118" s="82"/>
      <c r="S118" s="82"/>
      <c r="T118" s="82"/>
      <c r="U118" s="82"/>
      <c r="V118" s="82"/>
      <c r="W118" s="82"/>
      <c r="X118" s="82"/>
      <c r="Y118" s="82"/>
      <c r="Z118" s="82"/>
      <c r="AA118" s="82"/>
      <c r="AB118" s="82"/>
      <c r="AC118" s="82"/>
    </row>
    <row r="119" spans="2:29" ht="15.75" customHeight="1">
      <c r="B119" s="83"/>
      <c r="C119" s="188"/>
      <c r="D119" s="177"/>
      <c r="E119" s="177"/>
      <c r="F119" s="177"/>
      <c r="G119" s="177"/>
      <c r="H119" s="177"/>
      <c r="I119" s="177"/>
      <c r="J119" s="177"/>
      <c r="K119" s="82"/>
      <c r="L119" s="82"/>
      <c r="M119" s="82"/>
      <c r="N119" s="82"/>
      <c r="O119" s="82"/>
      <c r="P119" s="82"/>
      <c r="Q119" s="82"/>
      <c r="R119" s="82"/>
      <c r="S119" s="82"/>
      <c r="T119" s="82"/>
      <c r="U119" s="82"/>
      <c r="V119" s="82"/>
      <c r="W119" s="82"/>
      <c r="X119" s="82"/>
      <c r="Y119" s="82"/>
      <c r="Z119" s="82"/>
      <c r="AA119" s="82"/>
      <c r="AB119" s="82"/>
      <c r="AC119" s="82"/>
    </row>
    <row r="120" spans="2:29" ht="15.75" customHeight="1">
      <c r="B120" s="83"/>
      <c r="C120" s="188"/>
      <c r="D120" s="177"/>
      <c r="E120" s="177"/>
      <c r="F120" s="177"/>
      <c r="G120" s="177"/>
      <c r="H120" s="177"/>
      <c r="I120" s="177"/>
      <c r="J120" s="177"/>
      <c r="K120" s="82"/>
      <c r="L120" s="82"/>
      <c r="M120" s="82"/>
      <c r="N120" s="82"/>
      <c r="O120" s="82"/>
      <c r="P120" s="82"/>
      <c r="Q120" s="82"/>
      <c r="R120" s="82"/>
      <c r="S120" s="82"/>
      <c r="T120" s="82"/>
      <c r="U120" s="82"/>
      <c r="V120" s="82"/>
      <c r="W120" s="82"/>
      <c r="X120" s="82"/>
      <c r="Y120" s="82"/>
      <c r="Z120" s="82"/>
      <c r="AA120" s="82"/>
      <c r="AB120" s="82"/>
      <c r="AC120" s="82"/>
    </row>
    <row r="121" spans="2:29" ht="15.75" customHeight="1">
      <c r="B121" s="83"/>
      <c r="C121" s="188"/>
      <c r="D121" s="177"/>
      <c r="E121" s="177"/>
      <c r="F121" s="177"/>
      <c r="G121" s="177"/>
      <c r="H121" s="177"/>
      <c r="I121" s="177"/>
      <c r="J121" s="177"/>
      <c r="K121" s="82"/>
      <c r="L121" s="82"/>
      <c r="M121" s="82"/>
      <c r="N121" s="82"/>
      <c r="O121" s="82"/>
      <c r="P121" s="82"/>
      <c r="Q121" s="82"/>
      <c r="R121" s="82"/>
      <c r="S121" s="82"/>
      <c r="T121" s="82"/>
      <c r="U121" s="82"/>
      <c r="V121" s="82"/>
      <c r="W121" s="82"/>
      <c r="X121" s="82"/>
      <c r="Y121" s="82"/>
      <c r="Z121" s="82"/>
      <c r="AA121" s="82"/>
      <c r="AB121" s="82"/>
      <c r="AC121" s="82"/>
    </row>
    <row r="122" spans="2:29" ht="15.75" customHeight="1">
      <c r="B122" s="83"/>
      <c r="C122" s="188"/>
      <c r="D122" s="177"/>
      <c r="E122" s="177"/>
      <c r="F122" s="177"/>
      <c r="G122" s="177"/>
      <c r="H122" s="177"/>
      <c r="I122" s="177"/>
      <c r="J122" s="177"/>
      <c r="K122" s="82"/>
      <c r="L122" s="82"/>
      <c r="M122" s="82"/>
      <c r="N122" s="82"/>
      <c r="O122" s="82"/>
      <c r="P122" s="82"/>
      <c r="Q122" s="82"/>
      <c r="R122" s="82"/>
      <c r="S122" s="82"/>
      <c r="T122" s="82"/>
      <c r="U122" s="82"/>
      <c r="V122" s="82"/>
      <c r="W122" s="82"/>
      <c r="X122" s="82"/>
      <c r="Y122" s="82"/>
      <c r="Z122" s="82"/>
      <c r="AA122" s="82"/>
      <c r="AB122" s="82"/>
      <c r="AC122" s="82"/>
    </row>
    <row r="123" spans="2:29" ht="15.75" customHeight="1">
      <c r="B123" s="83"/>
      <c r="C123" s="188"/>
      <c r="D123" s="177"/>
      <c r="E123" s="177"/>
      <c r="F123" s="177"/>
      <c r="G123" s="177"/>
      <c r="H123" s="177"/>
      <c r="I123" s="177"/>
      <c r="J123" s="177"/>
      <c r="K123" s="82"/>
      <c r="L123" s="82"/>
      <c r="M123" s="82"/>
      <c r="N123" s="82"/>
      <c r="O123" s="82"/>
      <c r="P123" s="82"/>
      <c r="Q123" s="82"/>
      <c r="R123" s="82"/>
      <c r="S123" s="82"/>
      <c r="T123" s="82"/>
      <c r="U123" s="82"/>
      <c r="V123" s="82"/>
      <c r="W123" s="82"/>
      <c r="X123" s="82"/>
      <c r="Y123" s="82"/>
      <c r="Z123" s="82"/>
      <c r="AA123" s="82"/>
      <c r="AB123" s="82"/>
      <c r="AC123" s="82"/>
    </row>
    <row r="124" spans="2:29" ht="15.75" customHeight="1">
      <c r="B124" s="83"/>
      <c r="C124" s="188"/>
      <c r="D124" s="177"/>
      <c r="E124" s="177"/>
      <c r="F124" s="177"/>
      <c r="G124" s="177"/>
      <c r="H124" s="177"/>
      <c r="I124" s="177"/>
      <c r="J124" s="177"/>
      <c r="K124" s="82"/>
      <c r="L124" s="82"/>
      <c r="M124" s="82"/>
      <c r="N124" s="82"/>
      <c r="O124" s="82"/>
      <c r="P124" s="82"/>
      <c r="Q124" s="82"/>
      <c r="R124" s="82"/>
      <c r="S124" s="82"/>
      <c r="T124" s="82"/>
      <c r="U124" s="82"/>
      <c r="V124" s="82"/>
      <c r="W124" s="82"/>
      <c r="X124" s="82"/>
      <c r="Y124" s="82"/>
      <c r="Z124" s="82"/>
      <c r="AA124" s="82"/>
      <c r="AB124" s="82"/>
      <c r="AC124" s="82"/>
    </row>
    <row r="125" spans="2:29" ht="15.75" customHeight="1">
      <c r="B125" s="83"/>
      <c r="C125" s="188"/>
      <c r="D125" s="177"/>
      <c r="E125" s="177"/>
      <c r="F125" s="177"/>
      <c r="G125" s="177"/>
      <c r="H125" s="177"/>
      <c r="I125" s="177"/>
      <c r="J125" s="177"/>
      <c r="K125" s="82"/>
      <c r="L125" s="82"/>
      <c r="M125" s="82"/>
      <c r="N125" s="82"/>
      <c r="O125" s="82"/>
      <c r="P125" s="82"/>
      <c r="Q125" s="82"/>
      <c r="R125" s="82"/>
      <c r="S125" s="82"/>
      <c r="T125" s="82"/>
      <c r="U125" s="82"/>
      <c r="V125" s="82"/>
      <c r="W125" s="82"/>
      <c r="X125" s="82"/>
      <c r="Y125" s="82"/>
      <c r="Z125" s="82"/>
      <c r="AA125" s="82"/>
      <c r="AB125" s="82"/>
      <c r="AC125" s="82"/>
    </row>
    <row r="126" spans="2:29" ht="15.75" customHeight="1">
      <c r="B126" s="83"/>
      <c r="C126" s="188"/>
      <c r="D126" s="177"/>
      <c r="E126" s="177"/>
      <c r="F126" s="177"/>
      <c r="G126" s="177"/>
      <c r="H126" s="177"/>
      <c r="I126" s="177"/>
      <c r="J126" s="177"/>
      <c r="K126" s="82"/>
      <c r="L126" s="82"/>
      <c r="M126" s="82"/>
      <c r="N126" s="82"/>
      <c r="O126" s="82"/>
      <c r="P126" s="82"/>
      <c r="Q126" s="82"/>
      <c r="R126" s="82"/>
      <c r="S126" s="82"/>
      <c r="T126" s="82"/>
      <c r="U126" s="82"/>
      <c r="V126" s="82"/>
      <c r="W126" s="82"/>
      <c r="X126" s="82"/>
      <c r="Y126" s="82"/>
      <c r="Z126" s="82"/>
      <c r="AA126" s="82"/>
      <c r="AB126" s="82"/>
      <c r="AC126" s="82"/>
    </row>
    <row r="127" spans="2:29" ht="15.75" customHeight="1">
      <c r="B127" s="83"/>
      <c r="C127" s="188"/>
      <c r="D127" s="177"/>
      <c r="E127" s="177"/>
      <c r="F127" s="177"/>
      <c r="G127" s="177"/>
      <c r="H127" s="177"/>
      <c r="I127" s="177"/>
      <c r="J127" s="177"/>
      <c r="K127" s="82"/>
      <c r="L127" s="82"/>
      <c r="M127" s="82"/>
      <c r="N127" s="82"/>
      <c r="O127" s="82"/>
      <c r="P127" s="82"/>
      <c r="Q127" s="82"/>
      <c r="R127" s="82"/>
      <c r="S127" s="82"/>
      <c r="T127" s="82"/>
      <c r="U127" s="82"/>
      <c r="V127" s="82"/>
      <c r="W127" s="82"/>
      <c r="X127" s="82"/>
      <c r="Y127" s="82"/>
      <c r="Z127" s="82"/>
      <c r="AA127" s="82"/>
      <c r="AB127" s="82"/>
      <c r="AC127" s="82"/>
    </row>
    <row r="128" spans="2:29" ht="15.75" customHeight="1">
      <c r="B128" s="83"/>
      <c r="C128" s="188"/>
      <c r="D128" s="177"/>
      <c r="E128" s="177"/>
      <c r="F128" s="177"/>
      <c r="G128" s="177"/>
      <c r="H128" s="177"/>
      <c r="I128" s="177"/>
      <c r="J128" s="177"/>
      <c r="K128" s="82"/>
      <c r="L128" s="82"/>
      <c r="M128" s="82"/>
      <c r="N128" s="82"/>
      <c r="O128" s="82"/>
      <c r="P128" s="82"/>
      <c r="Q128" s="82"/>
      <c r="R128" s="82"/>
      <c r="S128" s="82"/>
      <c r="T128" s="82"/>
      <c r="U128" s="82"/>
      <c r="V128" s="82"/>
      <c r="W128" s="82"/>
      <c r="X128" s="82"/>
      <c r="Y128" s="82"/>
      <c r="Z128" s="82"/>
      <c r="AA128" s="82"/>
      <c r="AB128" s="82"/>
      <c r="AC128" s="82"/>
    </row>
    <row r="129" spans="2:29" ht="15.75" customHeight="1">
      <c r="B129" s="83"/>
      <c r="C129" s="188"/>
      <c r="D129" s="177"/>
      <c r="E129" s="177"/>
      <c r="F129" s="177"/>
      <c r="G129" s="177"/>
      <c r="H129" s="177"/>
      <c r="I129" s="177"/>
      <c r="J129" s="177"/>
      <c r="K129" s="82"/>
      <c r="L129" s="82"/>
      <c r="M129" s="82"/>
      <c r="N129" s="82"/>
      <c r="O129" s="82"/>
      <c r="P129" s="82"/>
      <c r="Q129" s="82"/>
      <c r="R129" s="82"/>
      <c r="S129" s="82"/>
      <c r="T129" s="82"/>
      <c r="U129" s="82"/>
      <c r="V129" s="82"/>
      <c r="W129" s="82"/>
      <c r="X129" s="82"/>
      <c r="Y129" s="82"/>
      <c r="Z129" s="82"/>
      <c r="AA129" s="82"/>
      <c r="AB129" s="82"/>
      <c r="AC129" s="82"/>
    </row>
    <row r="130" spans="2:29" ht="15.75" customHeight="1">
      <c r="B130" s="83"/>
      <c r="C130" s="188"/>
      <c r="D130" s="177"/>
      <c r="E130" s="177"/>
      <c r="F130" s="177"/>
      <c r="G130" s="177"/>
      <c r="H130" s="177"/>
      <c r="I130" s="177"/>
      <c r="J130" s="177"/>
      <c r="K130" s="82"/>
      <c r="L130" s="82"/>
      <c r="M130" s="82"/>
      <c r="N130" s="82"/>
      <c r="O130" s="82"/>
      <c r="P130" s="82"/>
      <c r="Q130" s="82"/>
      <c r="R130" s="82"/>
      <c r="S130" s="82"/>
      <c r="T130" s="82"/>
      <c r="U130" s="82"/>
      <c r="V130" s="82"/>
      <c r="W130" s="82"/>
      <c r="X130" s="82"/>
      <c r="Y130" s="82"/>
      <c r="Z130" s="82"/>
      <c r="AA130" s="82"/>
      <c r="AB130" s="82"/>
      <c r="AC130" s="82"/>
    </row>
    <row r="131" spans="2:29" ht="15.75" customHeight="1">
      <c r="B131" s="83"/>
      <c r="C131" s="188"/>
      <c r="D131" s="177"/>
      <c r="E131" s="177"/>
      <c r="F131" s="177"/>
      <c r="G131" s="177"/>
      <c r="H131" s="177"/>
      <c r="I131" s="177"/>
      <c r="J131" s="177"/>
      <c r="K131" s="82"/>
      <c r="L131" s="82"/>
      <c r="M131" s="82"/>
      <c r="N131" s="82"/>
      <c r="O131" s="82"/>
      <c r="P131" s="82"/>
      <c r="Q131" s="82"/>
      <c r="R131" s="82"/>
      <c r="S131" s="82"/>
      <c r="T131" s="82"/>
      <c r="U131" s="82"/>
      <c r="V131" s="82"/>
      <c r="W131" s="82"/>
      <c r="X131" s="82"/>
      <c r="Y131" s="82"/>
      <c r="Z131" s="82"/>
      <c r="AA131" s="82"/>
      <c r="AB131" s="82"/>
      <c r="AC131" s="82"/>
    </row>
    <row r="132" spans="2:29" ht="15.75" customHeight="1">
      <c r="B132" s="83"/>
      <c r="C132" s="188"/>
      <c r="D132" s="177"/>
      <c r="E132" s="177"/>
      <c r="F132" s="177"/>
      <c r="G132" s="177"/>
      <c r="H132" s="177"/>
      <c r="I132" s="177"/>
      <c r="J132" s="177"/>
      <c r="K132" s="82"/>
      <c r="L132" s="82"/>
      <c r="M132" s="82"/>
      <c r="N132" s="82"/>
      <c r="O132" s="82"/>
      <c r="P132" s="82"/>
      <c r="Q132" s="82"/>
      <c r="R132" s="82"/>
      <c r="S132" s="82"/>
      <c r="T132" s="82"/>
      <c r="U132" s="82"/>
      <c r="V132" s="82"/>
      <c r="W132" s="82"/>
      <c r="X132" s="82"/>
      <c r="Y132" s="82"/>
      <c r="Z132" s="82"/>
      <c r="AA132" s="82"/>
      <c r="AB132" s="82"/>
      <c r="AC132" s="82"/>
    </row>
    <row r="133" spans="2:29" ht="15.75" customHeight="1">
      <c r="B133" s="83"/>
      <c r="C133" s="188"/>
      <c r="D133" s="177"/>
      <c r="E133" s="177"/>
      <c r="F133" s="177"/>
      <c r="G133" s="177"/>
      <c r="H133" s="177"/>
      <c r="I133" s="177"/>
      <c r="J133" s="177"/>
      <c r="K133" s="82"/>
      <c r="L133" s="82"/>
      <c r="M133" s="82"/>
      <c r="N133" s="82"/>
      <c r="O133" s="82"/>
      <c r="P133" s="82"/>
      <c r="Q133" s="82"/>
      <c r="R133" s="82"/>
      <c r="S133" s="82"/>
      <c r="T133" s="82"/>
      <c r="U133" s="82"/>
      <c r="V133" s="82"/>
      <c r="W133" s="82"/>
      <c r="X133" s="82"/>
      <c r="Y133" s="82"/>
      <c r="Z133" s="82"/>
      <c r="AA133" s="82"/>
      <c r="AB133" s="82"/>
      <c r="AC133" s="82"/>
    </row>
    <row r="134" spans="2:29" ht="15.75" customHeight="1">
      <c r="B134" s="83"/>
      <c r="C134" s="188"/>
      <c r="D134" s="177"/>
      <c r="E134" s="177"/>
      <c r="F134" s="177"/>
      <c r="G134" s="177"/>
      <c r="H134" s="177"/>
      <c r="I134" s="177"/>
      <c r="J134" s="177"/>
      <c r="K134" s="82"/>
      <c r="L134" s="82"/>
      <c r="M134" s="82"/>
      <c r="N134" s="82"/>
      <c r="O134" s="82"/>
      <c r="P134" s="82"/>
      <c r="Q134" s="82"/>
      <c r="R134" s="82"/>
      <c r="S134" s="82"/>
      <c r="T134" s="82"/>
      <c r="U134" s="82"/>
      <c r="V134" s="82"/>
      <c r="W134" s="82"/>
      <c r="X134" s="82"/>
      <c r="Y134" s="82"/>
      <c r="Z134" s="82"/>
      <c r="AA134" s="82"/>
      <c r="AB134" s="82"/>
      <c r="AC134" s="82"/>
    </row>
    <row r="135" spans="2:29" ht="15.75" customHeight="1">
      <c r="B135" s="83"/>
      <c r="C135" s="188"/>
      <c r="D135" s="177"/>
      <c r="E135" s="177"/>
      <c r="F135" s="177"/>
      <c r="G135" s="177"/>
      <c r="H135" s="177"/>
      <c r="I135" s="177"/>
      <c r="J135" s="177"/>
      <c r="K135" s="82"/>
      <c r="L135" s="82"/>
      <c r="M135" s="82"/>
      <c r="N135" s="82"/>
      <c r="O135" s="82"/>
      <c r="P135" s="82"/>
      <c r="Q135" s="82"/>
      <c r="R135" s="82"/>
      <c r="S135" s="82"/>
      <c r="T135" s="82"/>
      <c r="U135" s="82"/>
      <c r="V135" s="82"/>
      <c r="W135" s="82"/>
      <c r="X135" s="82"/>
      <c r="Y135" s="82"/>
      <c r="Z135" s="82"/>
      <c r="AA135" s="82"/>
      <c r="AB135" s="82"/>
      <c r="AC135" s="82"/>
    </row>
    <row r="136" spans="2:29" ht="15.75" customHeight="1">
      <c r="B136" s="83"/>
      <c r="C136" s="188"/>
      <c r="D136" s="177"/>
      <c r="E136" s="177"/>
      <c r="F136" s="177"/>
      <c r="G136" s="177"/>
      <c r="H136" s="177"/>
      <c r="I136" s="177"/>
      <c r="J136" s="177"/>
      <c r="K136" s="82"/>
      <c r="L136" s="82"/>
      <c r="M136" s="82"/>
      <c r="N136" s="82"/>
      <c r="O136" s="82"/>
      <c r="P136" s="82"/>
      <c r="Q136" s="82"/>
      <c r="R136" s="82"/>
      <c r="S136" s="82"/>
      <c r="T136" s="82"/>
      <c r="U136" s="82"/>
      <c r="V136" s="82"/>
      <c r="W136" s="82"/>
      <c r="X136" s="82"/>
      <c r="Y136" s="82"/>
      <c r="Z136" s="82"/>
      <c r="AA136" s="82"/>
      <c r="AB136" s="82"/>
      <c r="AC136" s="82"/>
    </row>
    <row r="137" spans="2:29" ht="15.75" customHeight="1">
      <c r="B137" s="83"/>
      <c r="C137" s="188"/>
      <c r="D137" s="177"/>
      <c r="E137" s="177"/>
      <c r="F137" s="177"/>
      <c r="G137" s="177"/>
      <c r="H137" s="177"/>
      <c r="I137" s="177"/>
      <c r="J137" s="177"/>
      <c r="K137" s="82"/>
      <c r="L137" s="82"/>
      <c r="M137" s="82"/>
      <c r="N137" s="82"/>
      <c r="O137" s="82"/>
      <c r="P137" s="82"/>
      <c r="Q137" s="82"/>
      <c r="R137" s="82"/>
      <c r="S137" s="82"/>
      <c r="T137" s="82"/>
      <c r="U137" s="82"/>
      <c r="V137" s="82"/>
      <c r="W137" s="82"/>
      <c r="X137" s="82"/>
      <c r="Y137" s="82"/>
      <c r="Z137" s="82"/>
      <c r="AA137" s="82"/>
      <c r="AB137" s="82"/>
      <c r="AC137" s="82"/>
    </row>
    <row r="138" spans="2:29" ht="15.75" customHeight="1">
      <c r="B138" s="83"/>
      <c r="C138" s="188"/>
      <c r="D138" s="177"/>
      <c r="E138" s="177"/>
      <c r="F138" s="177"/>
      <c r="G138" s="177"/>
      <c r="H138" s="177"/>
      <c r="I138" s="177"/>
      <c r="J138" s="177"/>
      <c r="K138" s="82"/>
      <c r="L138" s="82"/>
      <c r="M138" s="82"/>
      <c r="N138" s="82"/>
      <c r="O138" s="82"/>
      <c r="P138" s="82"/>
      <c r="Q138" s="82"/>
      <c r="R138" s="82"/>
      <c r="S138" s="82"/>
      <c r="T138" s="82"/>
      <c r="U138" s="82"/>
      <c r="V138" s="82"/>
      <c r="W138" s="82"/>
      <c r="X138" s="82"/>
      <c r="Y138" s="82"/>
      <c r="Z138" s="82"/>
      <c r="AA138" s="82"/>
      <c r="AB138" s="82"/>
      <c r="AC138" s="82"/>
    </row>
    <row r="139" spans="2:29" ht="15.75" customHeight="1">
      <c r="B139" s="83"/>
      <c r="C139" s="188"/>
      <c r="D139" s="177"/>
      <c r="E139" s="177"/>
      <c r="F139" s="177"/>
      <c r="G139" s="177"/>
      <c r="H139" s="177"/>
      <c r="I139" s="177"/>
      <c r="J139" s="177"/>
      <c r="K139" s="82"/>
      <c r="L139" s="82"/>
      <c r="M139" s="82"/>
      <c r="N139" s="82"/>
      <c r="O139" s="82"/>
      <c r="P139" s="82"/>
      <c r="Q139" s="82"/>
      <c r="R139" s="82"/>
      <c r="S139" s="82"/>
      <c r="T139" s="82"/>
      <c r="U139" s="82"/>
      <c r="V139" s="82"/>
      <c r="W139" s="82"/>
      <c r="X139" s="82"/>
      <c r="Y139" s="82"/>
      <c r="Z139" s="82"/>
      <c r="AA139" s="82"/>
      <c r="AB139" s="82"/>
      <c r="AC139" s="82"/>
    </row>
    <row r="140" spans="2:29" ht="15.75" customHeight="1">
      <c r="B140" s="83"/>
      <c r="C140" s="188"/>
      <c r="D140" s="177"/>
      <c r="E140" s="177"/>
      <c r="F140" s="177"/>
      <c r="G140" s="177"/>
      <c r="H140" s="177"/>
      <c r="I140" s="177"/>
      <c r="J140" s="177"/>
      <c r="K140" s="82"/>
      <c r="L140" s="82"/>
      <c r="M140" s="82"/>
      <c r="N140" s="82"/>
      <c r="O140" s="82"/>
      <c r="P140" s="82"/>
      <c r="Q140" s="82"/>
      <c r="R140" s="82"/>
      <c r="S140" s="82"/>
      <c r="T140" s="82"/>
      <c r="U140" s="82"/>
      <c r="V140" s="82"/>
      <c r="W140" s="82"/>
      <c r="X140" s="82"/>
      <c r="Y140" s="82"/>
      <c r="Z140" s="82"/>
      <c r="AA140" s="82"/>
      <c r="AB140" s="82"/>
      <c r="AC140" s="82"/>
    </row>
    <row r="141" spans="2:29" ht="15.75" customHeight="1">
      <c r="B141" s="83"/>
      <c r="C141" s="188"/>
      <c r="D141" s="177"/>
      <c r="E141" s="177"/>
      <c r="F141" s="177"/>
      <c r="G141" s="177"/>
      <c r="H141" s="177"/>
      <c r="I141" s="177"/>
      <c r="J141" s="177"/>
      <c r="K141" s="82"/>
      <c r="L141" s="82"/>
      <c r="M141" s="82"/>
      <c r="N141" s="82"/>
      <c r="O141" s="82"/>
      <c r="P141" s="82"/>
      <c r="Q141" s="82"/>
      <c r="R141" s="82"/>
      <c r="S141" s="82"/>
      <c r="T141" s="82"/>
      <c r="U141" s="82"/>
      <c r="V141" s="82"/>
      <c r="W141" s="82"/>
      <c r="X141" s="82"/>
      <c r="Y141" s="82"/>
      <c r="Z141" s="82"/>
      <c r="AA141" s="82"/>
      <c r="AB141" s="82"/>
      <c r="AC141" s="82"/>
    </row>
    <row r="142" spans="2:29" ht="15.75" customHeight="1">
      <c r="B142" s="83"/>
      <c r="C142" s="188"/>
      <c r="D142" s="177"/>
      <c r="E142" s="177"/>
      <c r="F142" s="177"/>
      <c r="G142" s="177"/>
      <c r="H142" s="177"/>
      <c r="I142" s="177"/>
      <c r="J142" s="177"/>
      <c r="K142" s="82"/>
      <c r="L142" s="82"/>
      <c r="M142" s="82"/>
      <c r="N142" s="82"/>
      <c r="O142" s="82"/>
      <c r="P142" s="82"/>
      <c r="Q142" s="82"/>
      <c r="R142" s="82"/>
      <c r="S142" s="82"/>
      <c r="T142" s="82"/>
      <c r="U142" s="82"/>
      <c r="V142" s="82"/>
      <c r="W142" s="82"/>
      <c r="X142" s="82"/>
      <c r="Y142" s="82"/>
      <c r="Z142" s="82"/>
      <c r="AA142" s="82"/>
      <c r="AB142" s="82"/>
      <c r="AC142" s="82"/>
    </row>
    <row r="143" spans="2:29" ht="15.75" customHeight="1">
      <c r="B143" s="83"/>
      <c r="C143" s="188"/>
      <c r="D143" s="177"/>
      <c r="E143" s="177"/>
      <c r="F143" s="177"/>
      <c r="G143" s="177"/>
      <c r="H143" s="177"/>
      <c r="I143" s="177"/>
      <c r="J143" s="177"/>
      <c r="K143" s="82"/>
      <c r="L143" s="82"/>
      <c r="M143" s="82"/>
      <c r="N143" s="82"/>
      <c r="O143" s="82"/>
      <c r="P143" s="82"/>
      <c r="Q143" s="82"/>
      <c r="R143" s="82"/>
      <c r="S143" s="82"/>
      <c r="T143" s="82"/>
      <c r="U143" s="82"/>
      <c r="V143" s="82"/>
      <c r="W143" s="82"/>
      <c r="X143" s="82"/>
      <c r="Y143" s="82"/>
      <c r="Z143" s="82"/>
      <c r="AA143" s="82"/>
      <c r="AB143" s="82"/>
      <c r="AC143" s="82"/>
    </row>
    <row r="144" spans="2:29" ht="15.75" customHeight="1">
      <c r="B144" s="83"/>
      <c r="C144" s="188"/>
      <c r="D144" s="177"/>
      <c r="E144" s="177"/>
      <c r="F144" s="177"/>
      <c r="G144" s="177"/>
      <c r="H144" s="177"/>
      <c r="I144" s="177"/>
      <c r="J144" s="177"/>
      <c r="K144" s="82"/>
      <c r="L144" s="82"/>
      <c r="M144" s="82"/>
      <c r="N144" s="82"/>
      <c r="O144" s="82"/>
      <c r="P144" s="82"/>
      <c r="Q144" s="82"/>
      <c r="R144" s="82"/>
      <c r="S144" s="82"/>
      <c r="T144" s="82"/>
      <c r="U144" s="82"/>
      <c r="V144" s="82"/>
      <c r="W144" s="82"/>
      <c r="X144" s="82"/>
      <c r="Y144" s="82"/>
      <c r="Z144" s="82"/>
      <c r="AA144" s="82"/>
      <c r="AB144" s="82"/>
      <c r="AC144" s="82"/>
    </row>
    <row r="145" spans="2:29" ht="15.75" customHeight="1">
      <c r="B145" s="83"/>
      <c r="C145" s="188"/>
      <c r="D145" s="177"/>
      <c r="E145" s="177"/>
      <c r="F145" s="177"/>
      <c r="G145" s="177"/>
      <c r="H145" s="177"/>
      <c r="I145" s="177"/>
      <c r="J145" s="177"/>
      <c r="K145" s="82"/>
      <c r="L145" s="82"/>
      <c r="M145" s="82"/>
      <c r="N145" s="82"/>
      <c r="O145" s="82"/>
      <c r="P145" s="82"/>
      <c r="Q145" s="82"/>
      <c r="R145" s="82"/>
      <c r="S145" s="82"/>
      <c r="T145" s="82"/>
      <c r="U145" s="82"/>
      <c r="V145" s="82"/>
      <c r="W145" s="82"/>
      <c r="X145" s="82"/>
      <c r="Y145" s="82"/>
      <c r="Z145" s="82"/>
      <c r="AA145" s="82"/>
      <c r="AB145" s="82"/>
      <c r="AC145" s="82"/>
    </row>
    <row r="146" spans="2:29" ht="15.75" customHeight="1">
      <c r="B146" s="83"/>
      <c r="C146" s="188"/>
      <c r="D146" s="177"/>
      <c r="E146" s="177"/>
      <c r="F146" s="177"/>
      <c r="G146" s="177"/>
      <c r="H146" s="177"/>
      <c r="I146" s="177"/>
      <c r="J146" s="177"/>
      <c r="K146" s="82"/>
      <c r="L146" s="82"/>
      <c r="M146" s="82"/>
      <c r="N146" s="82"/>
      <c r="O146" s="82"/>
      <c r="P146" s="82"/>
      <c r="Q146" s="82"/>
      <c r="R146" s="82"/>
      <c r="S146" s="82"/>
      <c r="T146" s="82"/>
      <c r="U146" s="82"/>
      <c r="V146" s="82"/>
      <c r="W146" s="82"/>
      <c r="X146" s="82"/>
      <c r="Y146" s="82"/>
      <c r="Z146" s="82"/>
      <c r="AA146" s="82"/>
      <c r="AB146" s="82"/>
      <c r="AC146" s="82"/>
    </row>
    <row r="147" spans="2:29" ht="15.75" customHeight="1">
      <c r="B147" s="83"/>
      <c r="C147" s="188"/>
      <c r="D147" s="177"/>
      <c r="E147" s="177"/>
      <c r="F147" s="177"/>
      <c r="G147" s="177"/>
      <c r="H147" s="177"/>
      <c r="I147" s="177"/>
      <c r="J147" s="177"/>
      <c r="K147" s="82"/>
      <c r="L147" s="82"/>
      <c r="M147" s="82"/>
      <c r="N147" s="82"/>
      <c r="O147" s="82"/>
      <c r="P147" s="82"/>
      <c r="Q147" s="82"/>
      <c r="R147" s="82"/>
      <c r="S147" s="82"/>
      <c r="T147" s="82"/>
      <c r="U147" s="82"/>
      <c r="V147" s="82"/>
      <c r="W147" s="82"/>
      <c r="X147" s="82"/>
      <c r="Y147" s="82"/>
      <c r="Z147" s="82"/>
      <c r="AA147" s="82"/>
      <c r="AB147" s="82"/>
      <c r="AC147" s="82"/>
    </row>
    <row r="148" spans="2:29" ht="15.75" customHeight="1">
      <c r="B148" s="83"/>
      <c r="C148" s="188"/>
      <c r="D148" s="177"/>
      <c r="E148" s="177"/>
      <c r="F148" s="177"/>
      <c r="G148" s="177"/>
      <c r="H148" s="177"/>
      <c r="I148" s="177"/>
      <c r="J148" s="177"/>
      <c r="K148" s="82"/>
      <c r="L148" s="82"/>
      <c r="M148" s="82"/>
      <c r="N148" s="82"/>
      <c r="O148" s="82"/>
      <c r="P148" s="82"/>
      <c r="Q148" s="82"/>
      <c r="R148" s="82"/>
      <c r="S148" s="82"/>
      <c r="T148" s="82"/>
      <c r="U148" s="82"/>
      <c r="V148" s="82"/>
      <c r="W148" s="82"/>
      <c r="X148" s="82"/>
      <c r="Y148" s="82"/>
      <c r="Z148" s="82"/>
      <c r="AA148" s="82"/>
      <c r="AB148" s="82"/>
      <c r="AC148" s="82"/>
    </row>
    <row r="149" spans="2:29" ht="15.75" customHeight="1">
      <c r="B149" s="83"/>
      <c r="C149" s="188"/>
      <c r="D149" s="177"/>
      <c r="E149" s="177"/>
      <c r="F149" s="177"/>
      <c r="G149" s="177"/>
      <c r="H149" s="177"/>
      <c r="I149" s="177"/>
      <c r="J149" s="177"/>
      <c r="K149" s="82"/>
      <c r="L149" s="82"/>
      <c r="M149" s="82"/>
      <c r="N149" s="82"/>
      <c r="O149" s="82"/>
      <c r="P149" s="82"/>
      <c r="Q149" s="82"/>
      <c r="R149" s="82"/>
      <c r="S149" s="82"/>
      <c r="T149" s="82"/>
      <c r="U149" s="82"/>
      <c r="V149" s="82"/>
      <c r="W149" s="82"/>
      <c r="X149" s="82"/>
      <c r="Y149" s="82"/>
      <c r="Z149" s="82"/>
      <c r="AA149" s="82"/>
      <c r="AB149" s="82"/>
      <c r="AC149" s="82"/>
    </row>
    <row r="150" spans="2:29" ht="15.75" customHeight="1">
      <c r="B150" s="83"/>
      <c r="C150" s="188"/>
      <c r="D150" s="177"/>
      <c r="E150" s="177"/>
      <c r="F150" s="177"/>
      <c r="G150" s="177"/>
      <c r="H150" s="177"/>
      <c r="I150" s="177"/>
      <c r="J150" s="177"/>
      <c r="K150" s="82"/>
      <c r="L150" s="82"/>
      <c r="M150" s="82"/>
      <c r="N150" s="82"/>
      <c r="O150" s="82"/>
      <c r="P150" s="82"/>
      <c r="Q150" s="82"/>
      <c r="R150" s="82"/>
      <c r="S150" s="82"/>
      <c r="T150" s="82"/>
      <c r="U150" s="82"/>
      <c r="V150" s="82"/>
      <c r="W150" s="82"/>
      <c r="X150" s="82"/>
      <c r="Y150" s="82"/>
      <c r="Z150" s="82"/>
      <c r="AA150" s="82"/>
      <c r="AB150" s="82"/>
      <c r="AC150" s="82"/>
    </row>
    <row r="151" spans="2:29" ht="15.75" customHeight="1">
      <c r="B151" s="83"/>
      <c r="C151" s="188"/>
      <c r="D151" s="177"/>
      <c r="E151" s="177"/>
      <c r="F151" s="177"/>
      <c r="G151" s="177"/>
      <c r="H151" s="177"/>
      <c r="I151" s="177"/>
      <c r="J151" s="177"/>
      <c r="K151" s="82"/>
      <c r="L151" s="82"/>
      <c r="M151" s="82"/>
      <c r="N151" s="82"/>
      <c r="O151" s="82"/>
      <c r="P151" s="82"/>
      <c r="Q151" s="82"/>
      <c r="R151" s="82"/>
      <c r="S151" s="82"/>
      <c r="T151" s="82"/>
      <c r="U151" s="82"/>
      <c r="V151" s="82"/>
      <c r="W151" s="82"/>
      <c r="X151" s="82"/>
      <c r="Y151" s="82"/>
      <c r="Z151" s="82"/>
      <c r="AA151" s="82"/>
      <c r="AB151" s="82"/>
      <c r="AC151" s="82"/>
    </row>
    <row r="152" spans="2:29" ht="15.75" customHeight="1">
      <c r="B152" s="83"/>
      <c r="C152" s="188"/>
      <c r="D152" s="177"/>
      <c r="E152" s="177"/>
      <c r="F152" s="177"/>
      <c r="G152" s="177"/>
      <c r="H152" s="177"/>
      <c r="I152" s="177"/>
      <c r="J152" s="177"/>
      <c r="K152" s="82"/>
      <c r="L152" s="82"/>
      <c r="M152" s="82"/>
      <c r="N152" s="82"/>
      <c r="O152" s="82"/>
      <c r="P152" s="82"/>
      <c r="Q152" s="82"/>
      <c r="R152" s="82"/>
      <c r="S152" s="82"/>
      <c r="T152" s="82"/>
      <c r="U152" s="82"/>
      <c r="V152" s="82"/>
      <c r="W152" s="82"/>
      <c r="X152" s="82"/>
      <c r="Y152" s="82"/>
      <c r="Z152" s="82"/>
      <c r="AA152" s="82"/>
      <c r="AB152" s="82"/>
      <c r="AC152" s="82"/>
    </row>
    <row r="153" spans="2:29" ht="15.75" customHeight="1">
      <c r="B153" s="83"/>
      <c r="C153" s="188"/>
      <c r="D153" s="177"/>
      <c r="E153" s="177"/>
      <c r="F153" s="177"/>
      <c r="G153" s="177"/>
      <c r="H153" s="177"/>
      <c r="I153" s="177"/>
      <c r="J153" s="177"/>
      <c r="K153" s="82"/>
      <c r="L153" s="82"/>
      <c r="M153" s="82"/>
      <c r="N153" s="82"/>
      <c r="O153" s="82"/>
      <c r="P153" s="82"/>
      <c r="Q153" s="82"/>
      <c r="R153" s="82"/>
      <c r="S153" s="82"/>
      <c r="T153" s="82"/>
      <c r="U153" s="82"/>
      <c r="V153" s="82"/>
      <c r="W153" s="82"/>
      <c r="X153" s="82"/>
      <c r="Y153" s="82"/>
      <c r="Z153" s="82"/>
      <c r="AA153" s="82"/>
      <c r="AB153" s="82"/>
      <c r="AC153" s="82"/>
    </row>
    <row r="154" spans="2:29" ht="15.75" customHeight="1">
      <c r="B154" s="83"/>
      <c r="C154" s="188"/>
      <c r="D154" s="177"/>
      <c r="E154" s="177"/>
      <c r="F154" s="177"/>
      <c r="G154" s="177"/>
      <c r="H154" s="177"/>
      <c r="I154" s="177"/>
      <c r="J154" s="177"/>
      <c r="K154" s="82"/>
      <c r="L154" s="82"/>
      <c r="M154" s="82"/>
      <c r="N154" s="82"/>
      <c r="O154" s="82"/>
      <c r="P154" s="82"/>
      <c r="Q154" s="82"/>
      <c r="R154" s="82"/>
      <c r="S154" s="82"/>
      <c r="T154" s="82"/>
      <c r="U154" s="82"/>
      <c r="V154" s="82"/>
      <c r="W154" s="82"/>
      <c r="X154" s="82"/>
      <c r="Y154" s="82"/>
      <c r="Z154" s="82"/>
      <c r="AA154" s="82"/>
      <c r="AB154" s="82"/>
      <c r="AC154" s="82"/>
    </row>
    <row r="155" spans="2:29" ht="15.75" customHeight="1">
      <c r="B155" s="83"/>
      <c r="C155" s="188"/>
      <c r="D155" s="177"/>
      <c r="E155" s="177"/>
      <c r="F155" s="177"/>
      <c r="G155" s="177"/>
      <c r="H155" s="177"/>
      <c r="I155" s="177"/>
      <c r="J155" s="177"/>
      <c r="K155" s="82"/>
      <c r="L155" s="82"/>
      <c r="M155" s="82"/>
      <c r="N155" s="82"/>
      <c r="O155" s="82"/>
      <c r="P155" s="82"/>
      <c r="Q155" s="82"/>
      <c r="R155" s="82"/>
      <c r="S155" s="82"/>
      <c r="T155" s="82"/>
      <c r="U155" s="82"/>
      <c r="V155" s="82"/>
      <c r="W155" s="82"/>
      <c r="X155" s="82"/>
      <c r="Y155" s="82"/>
      <c r="Z155" s="82"/>
      <c r="AA155" s="82"/>
      <c r="AB155" s="82"/>
      <c r="AC155" s="82"/>
    </row>
    <row r="156" spans="2:29" ht="15.75" customHeight="1">
      <c r="B156" s="83"/>
      <c r="C156" s="188"/>
      <c r="D156" s="177"/>
      <c r="E156" s="177"/>
      <c r="F156" s="177"/>
      <c r="G156" s="177"/>
      <c r="H156" s="177"/>
      <c r="I156" s="177"/>
      <c r="J156" s="177"/>
      <c r="K156" s="82"/>
      <c r="L156" s="82"/>
      <c r="M156" s="82"/>
      <c r="N156" s="82"/>
      <c r="O156" s="82"/>
      <c r="P156" s="82"/>
      <c r="Q156" s="82"/>
      <c r="R156" s="82"/>
      <c r="S156" s="82"/>
      <c r="T156" s="82"/>
      <c r="U156" s="82"/>
      <c r="V156" s="82"/>
      <c r="W156" s="82"/>
      <c r="X156" s="82"/>
      <c r="Y156" s="82"/>
      <c r="Z156" s="82"/>
      <c r="AA156" s="82"/>
      <c r="AB156" s="82"/>
      <c r="AC156" s="82"/>
    </row>
    <row r="157" spans="2:29" ht="15.75" customHeight="1">
      <c r="B157" s="83"/>
      <c r="C157" s="188"/>
      <c r="D157" s="177"/>
      <c r="E157" s="177"/>
      <c r="F157" s="177"/>
      <c r="G157" s="177"/>
      <c r="H157" s="177"/>
      <c r="I157" s="177"/>
      <c r="J157" s="177"/>
      <c r="K157" s="82"/>
      <c r="L157" s="82"/>
      <c r="M157" s="82"/>
      <c r="N157" s="82"/>
      <c r="O157" s="82"/>
      <c r="P157" s="82"/>
      <c r="Q157" s="82"/>
      <c r="R157" s="82"/>
      <c r="S157" s="82"/>
      <c r="T157" s="82"/>
      <c r="U157" s="82"/>
      <c r="V157" s="82"/>
      <c r="W157" s="82"/>
      <c r="X157" s="82"/>
      <c r="Y157" s="82"/>
      <c r="Z157" s="82"/>
      <c r="AA157" s="82"/>
      <c r="AB157" s="82"/>
      <c r="AC157" s="82"/>
    </row>
    <row r="158" spans="2:29" ht="15.75" customHeight="1">
      <c r="B158" s="83"/>
      <c r="C158" s="188"/>
      <c r="D158" s="177"/>
      <c r="E158" s="177"/>
      <c r="F158" s="177"/>
      <c r="G158" s="177"/>
      <c r="H158" s="177"/>
      <c r="I158" s="177"/>
      <c r="J158" s="177"/>
      <c r="K158" s="82"/>
      <c r="L158" s="82"/>
      <c r="M158" s="82"/>
      <c r="N158" s="82"/>
      <c r="O158" s="82"/>
      <c r="P158" s="82"/>
      <c r="Q158" s="82"/>
      <c r="R158" s="82"/>
      <c r="S158" s="82"/>
      <c r="T158" s="82"/>
      <c r="U158" s="82"/>
      <c r="V158" s="82"/>
      <c r="W158" s="82"/>
      <c r="X158" s="82"/>
      <c r="Y158" s="82"/>
      <c r="Z158" s="82"/>
      <c r="AA158" s="82"/>
      <c r="AB158" s="82"/>
      <c r="AC158" s="82"/>
    </row>
    <row r="159" spans="2:29" ht="15.75" customHeight="1">
      <c r="B159" s="83"/>
      <c r="C159" s="188"/>
      <c r="D159" s="177"/>
      <c r="E159" s="177"/>
      <c r="F159" s="177"/>
      <c r="G159" s="177"/>
      <c r="H159" s="177"/>
      <c r="I159" s="177"/>
      <c r="J159" s="177"/>
      <c r="K159" s="82"/>
      <c r="L159" s="82"/>
      <c r="M159" s="82"/>
      <c r="N159" s="82"/>
      <c r="O159" s="82"/>
      <c r="P159" s="82"/>
      <c r="Q159" s="82"/>
      <c r="R159" s="82"/>
      <c r="S159" s="82"/>
      <c r="T159" s="82"/>
      <c r="U159" s="82"/>
      <c r="V159" s="82"/>
      <c r="W159" s="82"/>
      <c r="X159" s="82"/>
      <c r="Y159" s="82"/>
      <c r="Z159" s="82"/>
      <c r="AA159" s="82"/>
      <c r="AB159" s="82"/>
      <c r="AC159" s="82"/>
    </row>
    <row r="160" spans="2:29" ht="15.75" customHeight="1">
      <c r="B160" s="83"/>
      <c r="C160" s="188"/>
      <c r="D160" s="177"/>
      <c r="E160" s="177"/>
      <c r="F160" s="177"/>
      <c r="G160" s="177"/>
      <c r="H160" s="177"/>
      <c r="I160" s="177"/>
      <c r="J160" s="177"/>
      <c r="K160" s="82"/>
      <c r="L160" s="82"/>
      <c r="M160" s="82"/>
      <c r="N160" s="82"/>
      <c r="O160" s="82"/>
      <c r="P160" s="82"/>
      <c r="Q160" s="82"/>
      <c r="R160" s="82"/>
      <c r="S160" s="82"/>
      <c r="T160" s="82"/>
      <c r="U160" s="82"/>
      <c r="V160" s="82"/>
      <c r="W160" s="82"/>
      <c r="X160" s="82"/>
      <c r="Y160" s="82"/>
      <c r="Z160" s="82"/>
      <c r="AA160" s="82"/>
      <c r="AB160" s="82"/>
      <c r="AC160" s="82"/>
    </row>
    <row r="161" spans="2:29" ht="15.75" customHeight="1">
      <c r="B161" s="83"/>
      <c r="C161" s="188"/>
      <c r="D161" s="177"/>
      <c r="E161" s="177"/>
      <c r="F161" s="177"/>
      <c r="G161" s="177"/>
      <c r="H161" s="177"/>
      <c r="I161" s="177"/>
      <c r="J161" s="177"/>
      <c r="K161" s="82"/>
      <c r="L161" s="82"/>
      <c r="M161" s="82"/>
      <c r="N161" s="82"/>
      <c r="O161" s="82"/>
      <c r="P161" s="82"/>
      <c r="Q161" s="82"/>
      <c r="R161" s="82"/>
      <c r="S161" s="82"/>
      <c r="T161" s="82"/>
      <c r="U161" s="82"/>
      <c r="V161" s="82"/>
      <c r="W161" s="82"/>
      <c r="X161" s="82"/>
      <c r="Y161" s="82"/>
      <c r="Z161" s="82"/>
      <c r="AA161" s="82"/>
      <c r="AB161" s="82"/>
      <c r="AC161" s="82"/>
    </row>
    <row r="162" spans="2:29" ht="15.75" customHeight="1">
      <c r="B162" s="83"/>
      <c r="C162" s="188"/>
      <c r="D162" s="177"/>
      <c r="E162" s="177"/>
      <c r="F162" s="177"/>
      <c r="G162" s="177"/>
      <c r="H162" s="177"/>
      <c r="I162" s="177"/>
      <c r="J162" s="177"/>
      <c r="K162" s="82"/>
      <c r="L162" s="82"/>
      <c r="M162" s="82"/>
      <c r="N162" s="82"/>
      <c r="O162" s="82"/>
      <c r="P162" s="82"/>
      <c r="Q162" s="82"/>
      <c r="R162" s="82"/>
      <c r="S162" s="82"/>
      <c r="T162" s="82"/>
      <c r="U162" s="82"/>
      <c r="V162" s="82"/>
      <c r="W162" s="82"/>
      <c r="X162" s="82"/>
      <c r="Y162" s="82"/>
      <c r="Z162" s="82"/>
      <c r="AA162" s="82"/>
      <c r="AB162" s="82"/>
      <c r="AC162" s="82"/>
    </row>
    <row r="163" spans="2:29" ht="15.75" customHeight="1">
      <c r="B163" s="83"/>
      <c r="C163" s="188"/>
      <c r="D163" s="177"/>
      <c r="E163" s="177"/>
      <c r="F163" s="177"/>
      <c r="G163" s="177"/>
      <c r="H163" s="177"/>
      <c r="I163" s="177"/>
      <c r="J163" s="177"/>
      <c r="K163" s="82"/>
      <c r="L163" s="82"/>
      <c r="M163" s="82"/>
      <c r="N163" s="82"/>
      <c r="O163" s="82"/>
      <c r="P163" s="82"/>
      <c r="Q163" s="82"/>
      <c r="R163" s="82"/>
      <c r="S163" s="82"/>
      <c r="T163" s="82"/>
      <c r="U163" s="82"/>
      <c r="V163" s="82"/>
      <c r="W163" s="82"/>
      <c r="X163" s="82"/>
      <c r="Y163" s="82"/>
      <c r="Z163" s="82"/>
      <c r="AA163" s="82"/>
      <c r="AB163" s="82"/>
      <c r="AC163" s="82"/>
    </row>
    <row r="164" spans="2:29" ht="15.75" customHeight="1">
      <c r="B164" s="83"/>
      <c r="C164" s="188"/>
      <c r="D164" s="177"/>
      <c r="E164" s="177"/>
      <c r="F164" s="177"/>
      <c r="G164" s="177"/>
      <c r="H164" s="177"/>
      <c r="I164" s="177"/>
      <c r="J164" s="177"/>
      <c r="K164" s="82"/>
      <c r="L164" s="82"/>
      <c r="M164" s="82"/>
      <c r="N164" s="82"/>
      <c r="O164" s="82"/>
      <c r="P164" s="82"/>
      <c r="Q164" s="82"/>
      <c r="R164" s="82"/>
      <c r="S164" s="82"/>
      <c r="T164" s="82"/>
      <c r="U164" s="82"/>
      <c r="V164" s="82"/>
      <c r="W164" s="82"/>
      <c r="X164" s="82"/>
      <c r="Y164" s="82"/>
      <c r="Z164" s="82"/>
      <c r="AA164" s="82"/>
      <c r="AB164" s="82"/>
      <c r="AC164" s="82"/>
    </row>
    <row r="165" spans="2:29" ht="15.75" customHeight="1">
      <c r="B165" s="83"/>
      <c r="C165" s="188"/>
      <c r="D165" s="177"/>
      <c r="E165" s="177"/>
      <c r="F165" s="177"/>
      <c r="G165" s="177"/>
      <c r="H165" s="177"/>
      <c r="I165" s="177"/>
      <c r="J165" s="177"/>
      <c r="K165" s="82"/>
      <c r="L165" s="82"/>
      <c r="M165" s="82"/>
      <c r="N165" s="82"/>
      <c r="O165" s="82"/>
      <c r="P165" s="82"/>
      <c r="Q165" s="82"/>
      <c r="R165" s="82"/>
      <c r="S165" s="82"/>
      <c r="T165" s="82"/>
      <c r="U165" s="82"/>
      <c r="V165" s="82"/>
      <c r="W165" s="82"/>
      <c r="X165" s="82"/>
      <c r="Y165" s="82"/>
      <c r="Z165" s="82"/>
      <c r="AA165" s="82"/>
      <c r="AB165" s="82"/>
      <c r="AC165" s="82"/>
    </row>
    <row r="166" spans="2:29" ht="15.75" customHeight="1">
      <c r="B166" s="83"/>
      <c r="C166" s="188"/>
      <c r="D166" s="177"/>
      <c r="E166" s="177"/>
      <c r="F166" s="177"/>
      <c r="G166" s="177"/>
      <c r="H166" s="177"/>
      <c r="I166" s="177"/>
      <c r="J166" s="177"/>
      <c r="K166" s="82"/>
      <c r="L166" s="82"/>
      <c r="M166" s="82"/>
      <c r="N166" s="82"/>
      <c r="O166" s="82"/>
      <c r="P166" s="82"/>
      <c r="Q166" s="82"/>
      <c r="R166" s="82"/>
      <c r="S166" s="82"/>
      <c r="T166" s="82"/>
      <c r="U166" s="82"/>
      <c r="V166" s="82"/>
      <c r="W166" s="82"/>
      <c r="X166" s="82"/>
      <c r="Y166" s="82"/>
      <c r="Z166" s="82"/>
      <c r="AA166" s="82"/>
      <c r="AB166" s="82"/>
      <c r="AC166" s="82"/>
    </row>
    <row r="167" spans="2:29" ht="15.75" customHeight="1">
      <c r="B167" s="83"/>
      <c r="C167" s="188"/>
      <c r="D167" s="177"/>
      <c r="E167" s="177"/>
      <c r="F167" s="177"/>
      <c r="G167" s="177"/>
      <c r="H167" s="177"/>
      <c r="I167" s="177"/>
      <c r="J167" s="177"/>
      <c r="K167" s="82"/>
      <c r="L167" s="82"/>
      <c r="M167" s="82"/>
      <c r="N167" s="82"/>
      <c r="O167" s="82"/>
      <c r="P167" s="82"/>
      <c r="Q167" s="82"/>
      <c r="R167" s="82"/>
      <c r="S167" s="82"/>
      <c r="T167" s="82"/>
      <c r="U167" s="82"/>
      <c r="V167" s="82"/>
      <c r="W167" s="82"/>
      <c r="X167" s="82"/>
      <c r="Y167" s="82"/>
      <c r="Z167" s="82"/>
      <c r="AA167" s="82"/>
      <c r="AB167" s="82"/>
      <c r="AC167" s="82"/>
    </row>
    <row r="168" spans="2:29" ht="15.75" customHeight="1">
      <c r="B168" s="83"/>
      <c r="C168" s="188"/>
      <c r="D168" s="177"/>
      <c r="E168" s="177"/>
      <c r="F168" s="177"/>
      <c r="G168" s="177"/>
      <c r="H168" s="177"/>
      <c r="I168" s="177"/>
      <c r="J168" s="177"/>
      <c r="K168" s="82"/>
      <c r="L168" s="82"/>
      <c r="M168" s="82"/>
      <c r="N168" s="82"/>
      <c r="O168" s="82"/>
      <c r="P168" s="82"/>
      <c r="Q168" s="82"/>
      <c r="R168" s="82"/>
      <c r="S168" s="82"/>
      <c r="T168" s="82"/>
      <c r="U168" s="82"/>
      <c r="V168" s="82"/>
      <c r="W168" s="82"/>
      <c r="X168" s="82"/>
      <c r="Y168" s="82"/>
      <c r="Z168" s="82"/>
      <c r="AA168" s="82"/>
      <c r="AB168" s="82"/>
      <c r="AC168" s="82"/>
    </row>
    <row r="169" spans="2:29" ht="15.75" customHeight="1">
      <c r="B169" s="83"/>
      <c r="C169" s="188"/>
      <c r="D169" s="177"/>
      <c r="E169" s="177"/>
      <c r="F169" s="177"/>
      <c r="G169" s="177"/>
      <c r="H169" s="177"/>
      <c r="I169" s="177"/>
      <c r="J169" s="177"/>
      <c r="K169" s="82"/>
      <c r="L169" s="82"/>
      <c r="M169" s="82"/>
      <c r="N169" s="82"/>
      <c r="O169" s="82"/>
      <c r="P169" s="82"/>
      <c r="Q169" s="82"/>
      <c r="R169" s="82"/>
      <c r="S169" s="82"/>
      <c r="T169" s="82"/>
      <c r="U169" s="82"/>
      <c r="V169" s="82"/>
      <c r="W169" s="82"/>
      <c r="X169" s="82"/>
      <c r="Y169" s="82"/>
      <c r="Z169" s="82"/>
      <c r="AA169" s="82"/>
      <c r="AB169" s="82"/>
      <c r="AC169" s="82"/>
    </row>
    <row r="170" spans="2:29" ht="15.75" customHeight="1">
      <c r="B170" s="83"/>
      <c r="C170" s="188"/>
      <c r="D170" s="177"/>
      <c r="E170" s="177"/>
      <c r="F170" s="177"/>
      <c r="G170" s="177"/>
      <c r="H170" s="177"/>
      <c r="I170" s="177"/>
      <c r="J170" s="177"/>
      <c r="K170" s="82"/>
      <c r="L170" s="82"/>
      <c r="M170" s="82"/>
      <c r="N170" s="82"/>
      <c r="O170" s="82"/>
      <c r="P170" s="82"/>
      <c r="Q170" s="82"/>
      <c r="R170" s="82"/>
      <c r="S170" s="82"/>
      <c r="T170" s="82"/>
      <c r="U170" s="82"/>
      <c r="V170" s="82"/>
      <c r="W170" s="82"/>
      <c r="X170" s="82"/>
      <c r="Y170" s="82"/>
      <c r="Z170" s="82"/>
      <c r="AA170" s="82"/>
      <c r="AB170" s="82"/>
      <c r="AC170" s="82"/>
    </row>
    <row r="171" spans="2:29" ht="15.75" customHeight="1">
      <c r="B171" s="83"/>
      <c r="C171" s="188"/>
      <c r="D171" s="177"/>
      <c r="E171" s="177"/>
      <c r="F171" s="177"/>
      <c r="G171" s="177"/>
      <c r="H171" s="177"/>
      <c r="I171" s="177"/>
      <c r="J171" s="177"/>
      <c r="K171" s="82"/>
      <c r="L171" s="82"/>
      <c r="M171" s="82"/>
      <c r="N171" s="82"/>
      <c r="O171" s="82"/>
      <c r="P171" s="82"/>
      <c r="Q171" s="82"/>
      <c r="R171" s="82"/>
      <c r="S171" s="82"/>
      <c r="T171" s="82"/>
      <c r="U171" s="82"/>
      <c r="V171" s="82"/>
      <c r="W171" s="82"/>
      <c r="X171" s="82"/>
      <c r="Y171" s="82"/>
      <c r="Z171" s="82"/>
      <c r="AA171" s="82"/>
      <c r="AB171" s="82"/>
      <c r="AC171" s="82"/>
    </row>
    <row r="172" spans="2:29" ht="15.75" customHeight="1">
      <c r="B172" s="83"/>
      <c r="C172" s="188"/>
      <c r="D172" s="177"/>
      <c r="E172" s="177"/>
      <c r="F172" s="177"/>
      <c r="G172" s="177"/>
      <c r="H172" s="177"/>
      <c r="I172" s="177"/>
      <c r="J172" s="177"/>
      <c r="K172" s="82"/>
      <c r="L172" s="82"/>
      <c r="M172" s="82"/>
      <c r="N172" s="82"/>
      <c r="O172" s="82"/>
      <c r="P172" s="82"/>
      <c r="Q172" s="82"/>
      <c r="R172" s="82"/>
      <c r="S172" s="82"/>
      <c r="T172" s="82"/>
      <c r="U172" s="82"/>
      <c r="V172" s="82"/>
      <c r="W172" s="82"/>
      <c r="X172" s="82"/>
      <c r="Y172" s="82"/>
      <c r="Z172" s="82"/>
      <c r="AA172" s="82"/>
      <c r="AB172" s="82"/>
      <c r="AC172" s="82"/>
    </row>
    <row r="173" spans="2:29" ht="15.75" customHeight="1">
      <c r="B173" s="83"/>
      <c r="C173" s="188"/>
      <c r="D173" s="177"/>
      <c r="E173" s="177"/>
      <c r="F173" s="177"/>
      <c r="G173" s="177"/>
      <c r="H173" s="177"/>
      <c r="I173" s="177"/>
      <c r="J173" s="177"/>
      <c r="K173" s="82"/>
      <c r="L173" s="82"/>
      <c r="M173" s="82"/>
      <c r="N173" s="82"/>
      <c r="O173" s="82"/>
      <c r="P173" s="82"/>
      <c r="Q173" s="82"/>
      <c r="R173" s="82"/>
      <c r="S173" s="82"/>
      <c r="T173" s="82"/>
      <c r="U173" s="82"/>
      <c r="V173" s="82"/>
      <c r="W173" s="82"/>
      <c r="X173" s="82"/>
      <c r="Y173" s="82"/>
      <c r="Z173" s="82"/>
      <c r="AA173" s="82"/>
      <c r="AB173" s="82"/>
      <c r="AC173" s="82"/>
    </row>
    <row r="174" spans="2:29" ht="15.75" customHeight="1">
      <c r="B174" s="83"/>
      <c r="C174" s="188"/>
      <c r="D174" s="177"/>
      <c r="E174" s="177"/>
      <c r="F174" s="177"/>
      <c r="G174" s="177"/>
      <c r="H174" s="177"/>
      <c r="I174" s="177"/>
      <c r="J174" s="177"/>
      <c r="K174" s="82"/>
      <c r="L174" s="82"/>
      <c r="M174" s="82"/>
      <c r="N174" s="82"/>
      <c r="O174" s="82"/>
      <c r="P174" s="82"/>
      <c r="Q174" s="82"/>
      <c r="R174" s="82"/>
      <c r="S174" s="82"/>
      <c r="T174" s="82"/>
      <c r="U174" s="82"/>
      <c r="V174" s="82"/>
      <c r="W174" s="82"/>
      <c r="X174" s="82"/>
      <c r="Y174" s="82"/>
      <c r="Z174" s="82"/>
      <c r="AA174" s="82"/>
      <c r="AB174" s="82"/>
      <c r="AC174" s="82"/>
    </row>
    <row r="175" spans="2:29" ht="15.75" customHeight="1">
      <c r="B175" s="83"/>
      <c r="C175" s="188"/>
      <c r="D175" s="177"/>
      <c r="E175" s="177"/>
      <c r="F175" s="177"/>
      <c r="G175" s="177"/>
      <c r="H175" s="177"/>
      <c r="I175" s="177"/>
      <c r="J175" s="177"/>
      <c r="K175" s="82"/>
      <c r="L175" s="82"/>
      <c r="M175" s="82"/>
      <c r="N175" s="82"/>
      <c r="O175" s="82"/>
      <c r="P175" s="82"/>
      <c r="Q175" s="82"/>
      <c r="R175" s="82"/>
      <c r="S175" s="82"/>
      <c r="T175" s="82"/>
      <c r="U175" s="82"/>
      <c r="V175" s="82"/>
      <c r="W175" s="82"/>
      <c r="X175" s="82"/>
      <c r="Y175" s="82"/>
      <c r="Z175" s="82"/>
      <c r="AA175" s="82"/>
      <c r="AB175" s="82"/>
      <c r="AC175" s="82"/>
    </row>
    <row r="176" spans="2:29" ht="15.75" customHeight="1">
      <c r="B176" s="83"/>
      <c r="C176" s="188"/>
      <c r="D176" s="177"/>
      <c r="E176" s="177"/>
      <c r="F176" s="177"/>
      <c r="G176" s="177"/>
      <c r="H176" s="177"/>
      <c r="I176" s="177"/>
      <c r="J176" s="177"/>
      <c r="K176" s="82"/>
      <c r="L176" s="82"/>
      <c r="M176" s="82"/>
      <c r="N176" s="82"/>
      <c r="O176" s="82"/>
      <c r="P176" s="82"/>
      <c r="Q176" s="82"/>
      <c r="R176" s="82"/>
      <c r="S176" s="82"/>
      <c r="T176" s="82"/>
      <c r="U176" s="82"/>
      <c r="V176" s="82"/>
      <c r="W176" s="82"/>
      <c r="X176" s="82"/>
      <c r="Y176" s="82"/>
      <c r="Z176" s="82"/>
      <c r="AA176" s="82"/>
      <c r="AB176" s="82"/>
      <c r="AC176" s="82"/>
    </row>
    <row r="177" spans="2:29" ht="15.75" customHeight="1">
      <c r="B177" s="83"/>
      <c r="C177" s="188"/>
      <c r="D177" s="177"/>
      <c r="E177" s="177"/>
      <c r="F177" s="177"/>
      <c r="G177" s="177"/>
      <c r="H177" s="177"/>
      <c r="I177" s="177"/>
      <c r="J177" s="177"/>
      <c r="K177" s="82"/>
      <c r="L177" s="82"/>
      <c r="M177" s="82"/>
      <c r="N177" s="82"/>
      <c r="O177" s="82"/>
      <c r="P177" s="82"/>
      <c r="Q177" s="82"/>
      <c r="R177" s="82"/>
      <c r="S177" s="82"/>
      <c r="T177" s="82"/>
      <c r="U177" s="82"/>
      <c r="V177" s="82"/>
      <c r="W177" s="82"/>
      <c r="X177" s="82"/>
      <c r="Y177" s="82"/>
      <c r="Z177" s="82"/>
      <c r="AA177" s="82"/>
      <c r="AB177" s="82"/>
      <c r="AC177" s="82"/>
    </row>
    <row r="178" spans="2:29" ht="15.75" customHeight="1">
      <c r="B178" s="83"/>
      <c r="C178" s="188"/>
      <c r="D178" s="177"/>
      <c r="E178" s="177"/>
      <c r="F178" s="177"/>
      <c r="G178" s="177"/>
      <c r="H178" s="177"/>
      <c r="I178" s="177"/>
      <c r="J178" s="177"/>
      <c r="K178" s="82"/>
      <c r="L178" s="82"/>
      <c r="M178" s="82"/>
      <c r="N178" s="82"/>
      <c r="O178" s="82"/>
      <c r="P178" s="82"/>
      <c r="Q178" s="82"/>
      <c r="R178" s="82"/>
      <c r="S178" s="82"/>
      <c r="T178" s="82"/>
      <c r="U178" s="82"/>
      <c r="V178" s="82"/>
      <c r="W178" s="82"/>
      <c r="X178" s="82"/>
      <c r="Y178" s="82"/>
      <c r="Z178" s="82"/>
      <c r="AA178" s="82"/>
      <c r="AB178" s="82"/>
      <c r="AC178" s="82"/>
    </row>
    <row r="179" spans="2:29" ht="15.75" customHeight="1">
      <c r="B179" s="83"/>
      <c r="C179" s="188"/>
      <c r="D179" s="177"/>
      <c r="E179" s="177"/>
      <c r="F179" s="177"/>
      <c r="G179" s="177"/>
      <c r="H179" s="177"/>
      <c r="I179" s="177"/>
      <c r="J179" s="177"/>
      <c r="K179" s="82"/>
      <c r="L179" s="82"/>
      <c r="M179" s="82"/>
      <c r="N179" s="82"/>
      <c r="O179" s="82"/>
      <c r="P179" s="82"/>
      <c r="Q179" s="82"/>
      <c r="R179" s="82"/>
      <c r="S179" s="82"/>
      <c r="T179" s="82"/>
      <c r="U179" s="82"/>
      <c r="V179" s="82"/>
      <c r="W179" s="82"/>
      <c r="X179" s="82"/>
      <c r="Y179" s="82"/>
      <c r="Z179" s="82"/>
      <c r="AA179" s="82"/>
      <c r="AB179" s="82"/>
      <c r="AC179" s="82"/>
    </row>
    <row r="180" spans="2:29" ht="15.75" customHeight="1">
      <c r="B180" s="83"/>
      <c r="C180" s="188"/>
      <c r="D180" s="177"/>
      <c r="E180" s="177"/>
      <c r="F180" s="177"/>
      <c r="G180" s="177"/>
      <c r="H180" s="177"/>
      <c r="I180" s="177"/>
      <c r="J180" s="177"/>
      <c r="K180" s="82"/>
      <c r="L180" s="82"/>
      <c r="M180" s="82"/>
      <c r="N180" s="82"/>
      <c r="O180" s="82"/>
      <c r="P180" s="82"/>
      <c r="Q180" s="82"/>
      <c r="R180" s="82"/>
      <c r="S180" s="82"/>
      <c r="T180" s="82"/>
      <c r="U180" s="82"/>
      <c r="V180" s="82"/>
      <c r="W180" s="82"/>
      <c r="X180" s="82"/>
      <c r="Y180" s="82"/>
      <c r="Z180" s="82"/>
      <c r="AA180" s="82"/>
      <c r="AB180" s="82"/>
      <c r="AC180" s="82"/>
    </row>
    <row r="181" spans="2:29" ht="15.75" customHeight="1">
      <c r="B181" s="83"/>
      <c r="C181" s="188"/>
      <c r="D181" s="177"/>
      <c r="E181" s="177"/>
      <c r="F181" s="177"/>
      <c r="G181" s="177"/>
      <c r="H181" s="177"/>
      <c r="I181" s="177"/>
      <c r="J181" s="177"/>
      <c r="K181" s="82"/>
      <c r="L181" s="82"/>
      <c r="M181" s="82"/>
      <c r="N181" s="82"/>
      <c r="O181" s="82"/>
      <c r="P181" s="82"/>
      <c r="Q181" s="82"/>
      <c r="R181" s="82"/>
      <c r="S181" s="82"/>
      <c r="T181" s="82"/>
      <c r="U181" s="82"/>
      <c r="V181" s="82"/>
      <c r="W181" s="82"/>
      <c r="X181" s="82"/>
      <c r="Y181" s="82"/>
      <c r="Z181" s="82"/>
      <c r="AA181" s="82"/>
      <c r="AB181" s="82"/>
      <c r="AC181" s="82"/>
    </row>
    <row r="182" spans="2:29" ht="15.75" customHeight="1">
      <c r="B182" s="83"/>
      <c r="C182" s="188"/>
      <c r="D182" s="177"/>
      <c r="E182" s="177"/>
      <c r="F182" s="177"/>
      <c r="G182" s="177"/>
      <c r="H182" s="177"/>
      <c r="I182" s="177"/>
      <c r="J182" s="177"/>
      <c r="K182" s="82"/>
      <c r="L182" s="82"/>
      <c r="M182" s="82"/>
      <c r="N182" s="82"/>
      <c r="O182" s="82"/>
      <c r="P182" s="82"/>
      <c r="Q182" s="82"/>
      <c r="R182" s="82"/>
      <c r="S182" s="82"/>
      <c r="T182" s="82"/>
      <c r="U182" s="82"/>
      <c r="V182" s="82"/>
      <c r="W182" s="82"/>
      <c r="X182" s="82"/>
      <c r="Y182" s="82"/>
      <c r="Z182" s="82"/>
      <c r="AA182" s="82"/>
      <c r="AB182" s="82"/>
      <c r="AC182" s="82"/>
    </row>
    <row r="183" spans="2:29" ht="15.75" customHeight="1">
      <c r="B183" s="83"/>
      <c r="C183" s="188"/>
      <c r="D183" s="177"/>
      <c r="E183" s="177"/>
      <c r="F183" s="177"/>
      <c r="G183" s="177"/>
      <c r="H183" s="177"/>
      <c r="I183" s="177"/>
      <c r="J183" s="177"/>
      <c r="K183" s="82"/>
      <c r="L183" s="82"/>
      <c r="M183" s="82"/>
      <c r="N183" s="82"/>
      <c r="O183" s="82"/>
      <c r="P183" s="82"/>
      <c r="Q183" s="82"/>
      <c r="R183" s="82"/>
      <c r="S183" s="82"/>
      <c r="T183" s="82"/>
      <c r="U183" s="82"/>
      <c r="V183" s="82"/>
      <c r="W183" s="82"/>
      <c r="X183" s="82"/>
      <c r="Y183" s="82"/>
      <c r="Z183" s="82"/>
      <c r="AA183" s="82"/>
      <c r="AB183" s="82"/>
      <c r="AC183" s="82"/>
    </row>
    <row r="184" spans="2:29" ht="15.75" customHeight="1">
      <c r="B184" s="83"/>
      <c r="C184" s="188"/>
      <c r="D184" s="177"/>
      <c r="E184" s="177"/>
      <c r="F184" s="177"/>
      <c r="G184" s="177"/>
      <c r="H184" s="177"/>
      <c r="I184" s="177"/>
      <c r="J184" s="177"/>
      <c r="K184" s="82"/>
      <c r="L184" s="82"/>
      <c r="M184" s="82"/>
      <c r="N184" s="82"/>
      <c r="O184" s="82"/>
      <c r="P184" s="82"/>
      <c r="Q184" s="82"/>
      <c r="R184" s="82"/>
      <c r="S184" s="82"/>
      <c r="T184" s="82"/>
      <c r="U184" s="82"/>
      <c r="V184" s="82"/>
      <c r="W184" s="82"/>
      <c r="X184" s="82"/>
      <c r="Y184" s="82"/>
      <c r="Z184" s="82"/>
      <c r="AA184" s="82"/>
      <c r="AB184" s="82"/>
      <c r="AC184" s="82"/>
    </row>
    <row r="185" spans="2:29" ht="15.75" customHeight="1">
      <c r="B185" s="83"/>
      <c r="C185" s="188"/>
      <c r="D185" s="177"/>
      <c r="E185" s="177"/>
      <c r="F185" s="177"/>
      <c r="G185" s="177"/>
      <c r="H185" s="177"/>
      <c r="I185" s="177"/>
      <c r="J185" s="177"/>
      <c r="K185" s="82"/>
      <c r="L185" s="82"/>
      <c r="M185" s="82"/>
      <c r="N185" s="82"/>
      <c r="O185" s="82"/>
      <c r="P185" s="82"/>
      <c r="Q185" s="82"/>
      <c r="R185" s="82"/>
      <c r="S185" s="82"/>
      <c r="T185" s="82"/>
      <c r="U185" s="82"/>
      <c r="V185" s="82"/>
      <c r="W185" s="82"/>
      <c r="X185" s="82"/>
      <c r="Y185" s="82"/>
      <c r="Z185" s="82"/>
      <c r="AA185" s="82"/>
      <c r="AB185" s="82"/>
      <c r="AC185" s="82"/>
    </row>
    <row r="186" spans="2:29" ht="15.75" customHeight="1">
      <c r="B186" s="83"/>
      <c r="C186" s="188"/>
      <c r="D186" s="177"/>
      <c r="E186" s="177"/>
      <c r="F186" s="177"/>
      <c r="G186" s="177"/>
      <c r="H186" s="177"/>
      <c r="I186" s="177"/>
      <c r="J186" s="177"/>
      <c r="K186" s="82"/>
      <c r="L186" s="82"/>
      <c r="M186" s="82"/>
      <c r="N186" s="82"/>
      <c r="O186" s="82"/>
      <c r="P186" s="82"/>
      <c r="Q186" s="82"/>
      <c r="R186" s="82"/>
      <c r="S186" s="82"/>
      <c r="T186" s="82"/>
      <c r="U186" s="82"/>
      <c r="V186" s="82"/>
      <c r="W186" s="82"/>
      <c r="X186" s="82"/>
      <c r="Y186" s="82"/>
      <c r="Z186" s="82"/>
      <c r="AA186" s="82"/>
      <c r="AB186" s="82"/>
      <c r="AC186" s="82"/>
    </row>
    <row r="187" spans="2:29" ht="15.75" customHeight="1">
      <c r="B187" s="83"/>
      <c r="C187" s="188"/>
      <c r="D187" s="177"/>
      <c r="E187" s="177"/>
      <c r="F187" s="177"/>
      <c r="G187" s="177"/>
      <c r="H187" s="177"/>
      <c r="I187" s="177"/>
      <c r="J187" s="177"/>
      <c r="K187" s="82"/>
      <c r="L187" s="82"/>
      <c r="M187" s="82"/>
      <c r="N187" s="82"/>
      <c r="O187" s="82"/>
      <c r="P187" s="82"/>
      <c r="Q187" s="82"/>
      <c r="R187" s="82"/>
      <c r="S187" s="82"/>
      <c r="T187" s="82"/>
      <c r="U187" s="82"/>
      <c r="V187" s="82"/>
      <c r="W187" s="82"/>
      <c r="X187" s="82"/>
      <c r="Y187" s="82"/>
      <c r="Z187" s="82"/>
      <c r="AA187" s="82"/>
      <c r="AB187" s="82"/>
      <c r="AC187" s="82"/>
    </row>
    <row r="188" spans="2:29" ht="15.75" customHeight="1">
      <c r="B188" s="83"/>
      <c r="C188" s="188"/>
      <c r="D188" s="177"/>
      <c r="E188" s="177"/>
      <c r="F188" s="177"/>
      <c r="G188" s="177"/>
      <c r="H188" s="177"/>
      <c r="I188" s="177"/>
      <c r="J188" s="177"/>
      <c r="K188" s="82"/>
      <c r="L188" s="82"/>
      <c r="M188" s="82"/>
      <c r="N188" s="82"/>
      <c r="O188" s="82"/>
      <c r="P188" s="82"/>
      <c r="Q188" s="82"/>
      <c r="R188" s="82"/>
      <c r="S188" s="82"/>
      <c r="T188" s="82"/>
      <c r="U188" s="82"/>
      <c r="V188" s="82"/>
      <c r="W188" s="82"/>
      <c r="X188" s="82"/>
      <c r="Y188" s="82"/>
      <c r="Z188" s="82"/>
      <c r="AA188" s="82"/>
      <c r="AB188" s="82"/>
      <c r="AC188" s="82"/>
    </row>
    <row r="189" spans="2:29" ht="15.75" customHeight="1">
      <c r="B189" s="83"/>
      <c r="C189" s="188"/>
      <c r="D189" s="177"/>
      <c r="E189" s="177"/>
      <c r="F189" s="177"/>
      <c r="G189" s="177"/>
      <c r="H189" s="177"/>
      <c r="I189" s="177"/>
      <c r="J189" s="177"/>
      <c r="K189" s="82"/>
      <c r="L189" s="82"/>
      <c r="M189" s="82"/>
      <c r="N189" s="82"/>
      <c r="O189" s="82"/>
      <c r="P189" s="82"/>
      <c r="Q189" s="82"/>
      <c r="R189" s="82"/>
      <c r="S189" s="82"/>
      <c r="T189" s="82"/>
      <c r="U189" s="82"/>
      <c r="V189" s="82"/>
      <c r="W189" s="82"/>
      <c r="X189" s="82"/>
      <c r="Y189" s="82"/>
      <c r="Z189" s="82"/>
      <c r="AA189" s="82"/>
      <c r="AB189" s="82"/>
      <c r="AC189" s="82"/>
    </row>
    <row r="190" spans="2:29" ht="15.75" customHeight="1">
      <c r="B190" s="83"/>
      <c r="C190" s="188"/>
      <c r="D190" s="177"/>
      <c r="E190" s="177"/>
      <c r="F190" s="177"/>
      <c r="G190" s="177"/>
      <c r="H190" s="177"/>
      <c r="I190" s="177"/>
      <c r="J190" s="177"/>
      <c r="K190" s="82"/>
      <c r="L190" s="82"/>
      <c r="M190" s="82"/>
      <c r="N190" s="82"/>
      <c r="O190" s="82"/>
      <c r="P190" s="82"/>
      <c r="Q190" s="82"/>
      <c r="R190" s="82"/>
      <c r="S190" s="82"/>
      <c r="T190" s="82"/>
      <c r="U190" s="82"/>
      <c r="V190" s="82"/>
      <c r="W190" s="82"/>
      <c r="X190" s="82"/>
      <c r="Y190" s="82"/>
      <c r="Z190" s="82"/>
      <c r="AA190" s="82"/>
      <c r="AB190" s="82"/>
      <c r="AC190" s="82"/>
    </row>
    <row r="191" spans="2:29" ht="15.75" customHeight="1">
      <c r="B191" s="83"/>
      <c r="C191" s="188"/>
      <c r="D191" s="177"/>
      <c r="E191" s="177"/>
      <c r="F191" s="177"/>
      <c r="G191" s="177"/>
      <c r="H191" s="177"/>
      <c r="I191" s="177"/>
      <c r="J191" s="177"/>
      <c r="K191" s="82"/>
      <c r="L191" s="82"/>
      <c r="M191" s="82"/>
      <c r="N191" s="82"/>
      <c r="O191" s="82"/>
      <c r="P191" s="82"/>
      <c r="Q191" s="82"/>
      <c r="R191" s="82"/>
      <c r="S191" s="82"/>
      <c r="T191" s="82"/>
      <c r="U191" s="82"/>
      <c r="V191" s="82"/>
      <c r="W191" s="82"/>
      <c r="X191" s="82"/>
      <c r="Y191" s="82"/>
      <c r="Z191" s="82"/>
      <c r="AA191" s="82"/>
      <c r="AB191" s="82"/>
      <c r="AC191" s="82"/>
    </row>
    <row r="192" spans="2:29" ht="15.75" customHeight="1">
      <c r="B192" s="83"/>
      <c r="C192" s="188"/>
      <c r="D192" s="177"/>
      <c r="E192" s="177"/>
      <c r="F192" s="177"/>
      <c r="G192" s="177"/>
      <c r="H192" s="177"/>
      <c r="I192" s="177"/>
      <c r="J192" s="177"/>
      <c r="K192" s="82"/>
      <c r="L192" s="82"/>
      <c r="M192" s="82"/>
      <c r="N192" s="82"/>
      <c r="O192" s="82"/>
      <c r="P192" s="82"/>
      <c r="Q192" s="82"/>
      <c r="R192" s="82"/>
      <c r="S192" s="82"/>
      <c r="T192" s="82"/>
      <c r="U192" s="82"/>
      <c r="V192" s="82"/>
      <c r="W192" s="82"/>
      <c r="X192" s="82"/>
      <c r="Y192" s="82"/>
      <c r="Z192" s="82"/>
      <c r="AA192" s="82"/>
      <c r="AB192" s="82"/>
      <c r="AC192" s="82"/>
    </row>
    <row r="193" spans="2:29" ht="15.75" customHeight="1">
      <c r="B193" s="83"/>
      <c r="C193" s="188"/>
      <c r="D193" s="177"/>
      <c r="E193" s="177"/>
      <c r="F193" s="177"/>
      <c r="G193" s="177"/>
      <c r="H193" s="177"/>
      <c r="I193" s="177"/>
      <c r="J193" s="177"/>
      <c r="K193" s="82"/>
      <c r="L193" s="82"/>
      <c r="M193" s="82"/>
      <c r="N193" s="82"/>
      <c r="O193" s="82"/>
      <c r="P193" s="82"/>
      <c r="Q193" s="82"/>
      <c r="R193" s="82"/>
      <c r="S193" s="82"/>
      <c r="T193" s="82"/>
      <c r="U193" s="82"/>
      <c r="V193" s="82"/>
      <c r="W193" s="82"/>
      <c r="X193" s="82"/>
      <c r="Y193" s="82"/>
      <c r="Z193" s="82"/>
      <c r="AA193" s="82"/>
      <c r="AB193" s="82"/>
      <c r="AC193" s="82"/>
    </row>
    <row r="194" spans="2:29" ht="15.75" customHeight="1">
      <c r="B194" s="83"/>
      <c r="C194" s="188"/>
      <c r="D194" s="177"/>
      <c r="E194" s="177"/>
      <c r="F194" s="177"/>
      <c r="G194" s="177"/>
      <c r="H194" s="177"/>
      <c r="I194" s="177"/>
      <c r="J194" s="177"/>
      <c r="K194" s="82"/>
      <c r="L194" s="82"/>
      <c r="M194" s="82"/>
      <c r="N194" s="82"/>
      <c r="O194" s="82"/>
      <c r="P194" s="82"/>
      <c r="Q194" s="82"/>
      <c r="R194" s="82"/>
      <c r="S194" s="82"/>
      <c r="T194" s="82"/>
      <c r="U194" s="82"/>
      <c r="V194" s="82"/>
      <c r="W194" s="82"/>
      <c r="X194" s="82"/>
      <c r="Y194" s="82"/>
      <c r="Z194" s="82"/>
      <c r="AA194" s="82"/>
      <c r="AB194" s="82"/>
      <c r="AC194" s="82"/>
    </row>
    <row r="195" spans="2:29" ht="15.75" customHeight="1">
      <c r="B195" s="83"/>
      <c r="C195" s="188"/>
      <c r="D195" s="177"/>
      <c r="E195" s="177"/>
      <c r="F195" s="177"/>
      <c r="G195" s="177"/>
      <c r="H195" s="177"/>
      <c r="I195" s="177"/>
      <c r="J195" s="177"/>
      <c r="K195" s="82"/>
      <c r="L195" s="82"/>
      <c r="M195" s="82"/>
      <c r="N195" s="82"/>
      <c r="O195" s="82"/>
      <c r="P195" s="82"/>
      <c r="Q195" s="82"/>
      <c r="R195" s="82"/>
      <c r="S195" s="82"/>
      <c r="T195" s="82"/>
      <c r="U195" s="82"/>
      <c r="V195" s="82"/>
      <c r="W195" s="82"/>
      <c r="X195" s="82"/>
      <c r="Y195" s="82"/>
      <c r="Z195" s="82"/>
      <c r="AA195" s="82"/>
      <c r="AB195" s="82"/>
      <c r="AC195" s="82"/>
    </row>
    <row r="196" spans="2:29" ht="15.75" customHeight="1">
      <c r="B196" s="83"/>
      <c r="C196" s="188"/>
      <c r="D196" s="177"/>
      <c r="E196" s="177"/>
      <c r="F196" s="177"/>
      <c r="G196" s="177"/>
      <c r="H196" s="177"/>
      <c r="I196" s="177"/>
      <c r="J196" s="177"/>
      <c r="K196" s="82"/>
      <c r="L196" s="82"/>
      <c r="M196" s="82"/>
      <c r="N196" s="82"/>
      <c r="O196" s="82"/>
      <c r="P196" s="82"/>
      <c r="Q196" s="82"/>
      <c r="R196" s="82"/>
      <c r="S196" s="82"/>
      <c r="T196" s="82"/>
      <c r="U196" s="82"/>
      <c r="V196" s="82"/>
      <c r="W196" s="82"/>
      <c r="X196" s="82"/>
      <c r="Y196" s="82"/>
      <c r="Z196" s="82"/>
      <c r="AA196" s="82"/>
      <c r="AB196" s="82"/>
      <c r="AC196" s="82"/>
    </row>
    <row r="197" spans="2:29" ht="15.75" customHeight="1">
      <c r="B197" s="83"/>
      <c r="C197" s="188"/>
      <c r="D197" s="177"/>
      <c r="E197" s="177"/>
      <c r="F197" s="177"/>
      <c r="G197" s="177"/>
      <c r="H197" s="177"/>
      <c r="I197" s="177"/>
      <c r="J197" s="177"/>
      <c r="K197" s="82"/>
      <c r="L197" s="82"/>
      <c r="M197" s="82"/>
      <c r="N197" s="82"/>
      <c r="O197" s="82"/>
      <c r="P197" s="82"/>
      <c r="Q197" s="82"/>
      <c r="R197" s="82"/>
      <c r="S197" s="82"/>
      <c r="T197" s="82"/>
      <c r="U197" s="82"/>
      <c r="V197" s="82"/>
      <c r="W197" s="82"/>
      <c r="X197" s="82"/>
      <c r="Y197" s="82"/>
      <c r="Z197" s="82"/>
      <c r="AA197" s="82"/>
      <c r="AB197" s="82"/>
      <c r="AC197" s="82"/>
    </row>
    <row r="198" spans="2:29" ht="15.75" customHeight="1">
      <c r="B198" s="83"/>
      <c r="C198" s="188"/>
      <c r="D198" s="177"/>
      <c r="E198" s="177"/>
      <c r="F198" s="177"/>
      <c r="G198" s="177"/>
      <c r="H198" s="177"/>
      <c r="I198" s="177"/>
      <c r="J198" s="177"/>
      <c r="K198" s="82"/>
      <c r="L198" s="82"/>
      <c r="M198" s="82"/>
      <c r="N198" s="82"/>
      <c r="O198" s="82"/>
      <c r="P198" s="82"/>
      <c r="Q198" s="82"/>
      <c r="R198" s="82"/>
      <c r="S198" s="82"/>
      <c r="T198" s="82"/>
      <c r="U198" s="82"/>
      <c r="V198" s="82"/>
      <c r="W198" s="82"/>
      <c r="X198" s="82"/>
      <c r="Y198" s="82"/>
      <c r="Z198" s="82"/>
      <c r="AA198" s="82"/>
      <c r="AB198" s="82"/>
      <c r="AC198" s="82"/>
    </row>
    <row r="199" spans="2:29" ht="15.75" customHeight="1">
      <c r="B199" s="83"/>
      <c r="C199" s="188"/>
      <c r="D199" s="177"/>
      <c r="E199" s="177"/>
      <c r="F199" s="177"/>
      <c r="G199" s="177"/>
      <c r="H199" s="177"/>
      <c r="I199" s="177"/>
      <c r="J199" s="177"/>
      <c r="K199" s="82"/>
      <c r="L199" s="82"/>
      <c r="M199" s="82"/>
      <c r="N199" s="82"/>
      <c r="O199" s="82"/>
      <c r="P199" s="82"/>
      <c r="Q199" s="82"/>
      <c r="R199" s="82"/>
      <c r="S199" s="82"/>
      <c r="T199" s="82"/>
      <c r="U199" s="82"/>
      <c r="V199" s="82"/>
      <c r="W199" s="82"/>
      <c r="X199" s="82"/>
      <c r="Y199" s="82"/>
      <c r="Z199" s="82"/>
      <c r="AA199" s="82"/>
      <c r="AB199" s="82"/>
      <c r="AC199" s="82"/>
    </row>
    <row r="200" spans="2:29" ht="15.75" customHeight="1">
      <c r="B200" s="83"/>
      <c r="C200" s="188"/>
      <c r="D200" s="177"/>
      <c r="E200" s="177"/>
      <c r="F200" s="177"/>
      <c r="G200" s="177"/>
      <c r="H200" s="177"/>
      <c r="I200" s="177"/>
      <c r="J200" s="177"/>
      <c r="K200" s="82"/>
      <c r="L200" s="82"/>
      <c r="M200" s="82"/>
      <c r="N200" s="82"/>
      <c r="O200" s="82"/>
      <c r="P200" s="82"/>
      <c r="Q200" s="82"/>
      <c r="R200" s="82"/>
      <c r="S200" s="82"/>
      <c r="T200" s="82"/>
      <c r="U200" s="82"/>
      <c r="V200" s="82"/>
      <c r="W200" s="82"/>
      <c r="X200" s="82"/>
      <c r="Y200" s="82"/>
      <c r="Z200" s="82"/>
      <c r="AA200" s="82"/>
      <c r="AB200" s="82"/>
      <c r="AC200" s="82"/>
    </row>
    <row r="201" spans="2:29" ht="15.75" customHeight="1">
      <c r="B201" s="83"/>
      <c r="C201" s="188"/>
      <c r="D201" s="177"/>
      <c r="E201" s="177"/>
      <c r="F201" s="177"/>
      <c r="G201" s="177"/>
      <c r="H201" s="177"/>
      <c r="I201" s="177"/>
      <c r="J201" s="177"/>
      <c r="K201" s="82"/>
      <c r="L201" s="82"/>
      <c r="M201" s="82"/>
      <c r="N201" s="82"/>
      <c r="O201" s="82"/>
      <c r="P201" s="82"/>
      <c r="Q201" s="82"/>
      <c r="R201" s="82"/>
      <c r="S201" s="82"/>
      <c r="T201" s="82"/>
      <c r="U201" s="82"/>
      <c r="V201" s="82"/>
      <c r="W201" s="82"/>
      <c r="X201" s="82"/>
      <c r="Y201" s="82"/>
      <c r="Z201" s="82"/>
      <c r="AA201" s="82"/>
      <c r="AB201" s="82"/>
      <c r="AC201" s="82"/>
    </row>
    <row r="202" spans="2:29" ht="15.75" customHeight="1">
      <c r="B202" s="83"/>
      <c r="C202" s="188"/>
      <c r="D202" s="177"/>
      <c r="E202" s="177"/>
      <c r="F202" s="177"/>
      <c r="G202" s="177"/>
      <c r="H202" s="177"/>
      <c r="I202" s="177"/>
      <c r="J202" s="177"/>
      <c r="K202" s="82"/>
      <c r="L202" s="82"/>
      <c r="M202" s="82"/>
      <c r="N202" s="82"/>
      <c r="O202" s="82"/>
      <c r="P202" s="82"/>
      <c r="Q202" s="82"/>
      <c r="R202" s="82"/>
      <c r="S202" s="82"/>
      <c r="T202" s="82"/>
      <c r="U202" s="82"/>
      <c r="V202" s="82"/>
      <c r="W202" s="82"/>
      <c r="X202" s="82"/>
      <c r="Y202" s="82"/>
      <c r="Z202" s="82"/>
      <c r="AA202" s="82"/>
      <c r="AB202" s="82"/>
      <c r="AC202" s="82"/>
    </row>
    <row r="203" spans="2:29" ht="15.75" customHeight="1">
      <c r="B203" s="83"/>
      <c r="C203" s="188"/>
      <c r="D203" s="177"/>
      <c r="E203" s="177"/>
      <c r="F203" s="177"/>
      <c r="G203" s="177"/>
      <c r="H203" s="177"/>
      <c r="I203" s="177"/>
      <c r="J203" s="177"/>
      <c r="K203" s="82"/>
      <c r="L203" s="82"/>
      <c r="M203" s="82"/>
      <c r="N203" s="82"/>
      <c r="O203" s="82"/>
      <c r="P203" s="82"/>
      <c r="Q203" s="82"/>
      <c r="R203" s="82"/>
      <c r="S203" s="82"/>
      <c r="T203" s="82"/>
      <c r="U203" s="82"/>
      <c r="V203" s="82"/>
      <c r="W203" s="82"/>
      <c r="X203" s="82"/>
      <c r="Y203" s="82"/>
      <c r="Z203" s="82"/>
      <c r="AA203" s="82"/>
      <c r="AB203" s="82"/>
      <c r="AC203" s="82"/>
    </row>
    <row r="204" spans="2:29" ht="15.75" customHeight="1">
      <c r="B204" s="83"/>
      <c r="C204" s="188"/>
      <c r="D204" s="177"/>
      <c r="E204" s="177"/>
      <c r="F204" s="177"/>
      <c r="G204" s="177"/>
      <c r="H204" s="177"/>
      <c r="I204" s="177"/>
      <c r="J204" s="177"/>
      <c r="K204" s="82"/>
      <c r="L204" s="82"/>
      <c r="M204" s="82"/>
      <c r="N204" s="82"/>
      <c r="O204" s="82"/>
      <c r="P204" s="82"/>
      <c r="Q204" s="82"/>
      <c r="R204" s="82"/>
      <c r="S204" s="82"/>
      <c r="T204" s="82"/>
      <c r="U204" s="82"/>
      <c r="V204" s="82"/>
      <c r="W204" s="82"/>
      <c r="X204" s="82"/>
      <c r="Y204" s="82"/>
      <c r="Z204" s="82"/>
      <c r="AA204" s="82"/>
      <c r="AB204" s="82"/>
      <c r="AC204" s="82"/>
    </row>
    <row r="205" spans="2:29" ht="15.75" customHeight="1">
      <c r="B205" s="83"/>
      <c r="C205" s="188"/>
      <c r="D205" s="177"/>
      <c r="E205" s="177"/>
      <c r="F205" s="177"/>
      <c r="G205" s="177"/>
      <c r="H205" s="177"/>
      <c r="I205" s="177"/>
      <c r="J205" s="177"/>
      <c r="K205" s="82"/>
      <c r="L205" s="82"/>
      <c r="M205" s="82"/>
      <c r="N205" s="82"/>
      <c r="O205" s="82"/>
      <c r="P205" s="82"/>
      <c r="Q205" s="82"/>
      <c r="R205" s="82"/>
      <c r="S205" s="82"/>
      <c r="T205" s="82"/>
      <c r="U205" s="82"/>
      <c r="V205" s="82"/>
      <c r="W205" s="82"/>
      <c r="X205" s="82"/>
      <c r="Y205" s="82"/>
      <c r="Z205" s="82"/>
      <c r="AA205" s="82"/>
      <c r="AB205" s="82"/>
      <c r="AC205" s="82"/>
    </row>
    <row r="206" spans="2:29" ht="15.75" customHeight="1">
      <c r="B206" s="83"/>
      <c r="C206" s="188"/>
      <c r="D206" s="177"/>
      <c r="E206" s="177"/>
      <c r="F206" s="177"/>
      <c r="G206" s="177"/>
      <c r="H206" s="177"/>
      <c r="I206" s="177"/>
      <c r="J206" s="177"/>
      <c r="K206" s="82"/>
      <c r="L206" s="82"/>
      <c r="M206" s="82"/>
      <c r="N206" s="82"/>
      <c r="O206" s="82"/>
      <c r="P206" s="82"/>
      <c r="Q206" s="82"/>
      <c r="R206" s="82"/>
      <c r="S206" s="82"/>
      <c r="T206" s="82"/>
      <c r="U206" s="82"/>
      <c r="V206" s="82"/>
      <c r="W206" s="82"/>
      <c r="X206" s="82"/>
      <c r="Y206" s="82"/>
      <c r="Z206" s="82"/>
      <c r="AA206" s="82"/>
      <c r="AB206" s="82"/>
      <c r="AC206" s="82"/>
    </row>
    <row r="207" spans="2:29" ht="15.75" customHeight="1">
      <c r="B207" s="83"/>
      <c r="C207" s="188"/>
      <c r="D207" s="177"/>
      <c r="E207" s="177"/>
      <c r="F207" s="177"/>
      <c r="G207" s="177"/>
      <c r="H207" s="177"/>
      <c r="I207" s="177"/>
      <c r="J207" s="177"/>
      <c r="K207" s="82"/>
      <c r="L207" s="82"/>
      <c r="M207" s="82"/>
      <c r="N207" s="82"/>
      <c r="O207" s="82"/>
      <c r="P207" s="82"/>
      <c r="Q207" s="82"/>
      <c r="R207" s="82"/>
      <c r="S207" s="82"/>
      <c r="T207" s="82"/>
      <c r="U207" s="82"/>
      <c r="V207" s="82"/>
      <c r="W207" s="82"/>
      <c r="X207" s="82"/>
      <c r="Y207" s="82"/>
      <c r="Z207" s="82"/>
      <c r="AA207" s="82"/>
      <c r="AB207" s="82"/>
      <c r="AC207" s="82"/>
    </row>
    <row r="208" spans="2:29" ht="15.75" customHeight="1">
      <c r="B208" s="83"/>
      <c r="C208" s="188"/>
      <c r="D208" s="177"/>
      <c r="E208" s="177"/>
      <c r="F208" s="177"/>
      <c r="G208" s="177"/>
      <c r="H208" s="177"/>
      <c r="I208" s="177"/>
      <c r="J208" s="177"/>
      <c r="K208" s="82"/>
      <c r="L208" s="82"/>
      <c r="M208" s="82"/>
      <c r="N208" s="82"/>
      <c r="O208" s="82"/>
      <c r="P208" s="82"/>
      <c r="Q208" s="82"/>
      <c r="R208" s="82"/>
      <c r="S208" s="82"/>
      <c r="T208" s="82"/>
      <c r="U208" s="82"/>
      <c r="V208" s="82"/>
      <c r="W208" s="82"/>
      <c r="X208" s="82"/>
      <c r="Y208" s="82"/>
      <c r="Z208" s="82"/>
      <c r="AA208" s="82"/>
      <c r="AB208" s="82"/>
      <c r="AC208" s="82"/>
    </row>
    <row r="209" spans="2:29" ht="15.75" customHeight="1">
      <c r="B209" s="83"/>
      <c r="C209" s="188"/>
      <c r="D209" s="177"/>
      <c r="E209" s="177"/>
      <c r="F209" s="177"/>
      <c r="G209" s="177"/>
      <c r="H209" s="177"/>
      <c r="I209" s="177"/>
      <c r="J209" s="177"/>
      <c r="K209" s="82"/>
      <c r="L209" s="82"/>
      <c r="M209" s="82"/>
      <c r="N209" s="82"/>
      <c r="O209" s="82"/>
      <c r="P209" s="82"/>
      <c r="Q209" s="82"/>
      <c r="R209" s="82"/>
      <c r="S209" s="82"/>
      <c r="T209" s="82"/>
      <c r="U209" s="82"/>
      <c r="V209" s="82"/>
      <c r="W209" s="82"/>
      <c r="X209" s="82"/>
      <c r="Y209" s="82"/>
      <c r="Z209" s="82"/>
      <c r="AA209" s="82"/>
      <c r="AB209" s="82"/>
      <c r="AC209" s="82"/>
    </row>
    <row r="210" spans="2:29" ht="15.75" customHeight="1">
      <c r="B210" s="83"/>
      <c r="C210" s="188"/>
      <c r="D210" s="177"/>
      <c r="E210" s="177"/>
      <c r="F210" s="177"/>
      <c r="G210" s="177"/>
      <c r="H210" s="177"/>
      <c r="I210" s="177"/>
      <c r="J210" s="177"/>
      <c r="K210" s="82"/>
      <c r="L210" s="82"/>
      <c r="M210" s="82"/>
      <c r="N210" s="82"/>
      <c r="O210" s="82"/>
      <c r="P210" s="82"/>
      <c r="Q210" s="82"/>
      <c r="R210" s="82"/>
      <c r="S210" s="82"/>
      <c r="T210" s="82"/>
      <c r="U210" s="82"/>
      <c r="V210" s="82"/>
      <c r="W210" s="82"/>
      <c r="X210" s="82"/>
      <c r="Y210" s="82"/>
      <c r="Z210" s="82"/>
      <c r="AA210" s="82"/>
      <c r="AB210" s="82"/>
      <c r="AC210" s="82"/>
    </row>
    <row r="211" spans="2:29" ht="15.75" customHeight="1">
      <c r="B211" s="83"/>
      <c r="C211" s="188"/>
      <c r="D211" s="177"/>
      <c r="E211" s="177"/>
      <c r="F211" s="177"/>
      <c r="G211" s="177"/>
      <c r="H211" s="177"/>
      <c r="I211" s="177"/>
      <c r="J211" s="177"/>
      <c r="K211" s="82"/>
      <c r="L211" s="82"/>
      <c r="M211" s="82"/>
      <c r="N211" s="82"/>
      <c r="O211" s="82"/>
      <c r="P211" s="82"/>
      <c r="Q211" s="82"/>
      <c r="R211" s="82"/>
      <c r="S211" s="82"/>
      <c r="T211" s="82"/>
      <c r="U211" s="82"/>
      <c r="V211" s="82"/>
      <c r="W211" s="82"/>
      <c r="X211" s="82"/>
      <c r="Y211" s="82"/>
      <c r="Z211" s="82"/>
      <c r="AA211" s="82"/>
      <c r="AB211" s="82"/>
      <c r="AC211" s="82"/>
    </row>
    <row r="212" spans="2:29" ht="15.75" customHeight="1">
      <c r="B212" s="83"/>
      <c r="C212" s="188"/>
      <c r="D212" s="177"/>
      <c r="E212" s="177"/>
      <c r="F212" s="177"/>
      <c r="G212" s="177"/>
      <c r="H212" s="177"/>
      <c r="I212" s="177"/>
      <c r="J212" s="177"/>
      <c r="K212" s="82"/>
      <c r="L212" s="82"/>
      <c r="M212" s="82"/>
      <c r="N212" s="82"/>
      <c r="O212" s="82"/>
      <c r="P212" s="82"/>
      <c r="Q212" s="82"/>
      <c r="R212" s="82"/>
      <c r="S212" s="82"/>
      <c r="T212" s="82"/>
      <c r="U212" s="82"/>
      <c r="V212" s="82"/>
      <c r="W212" s="82"/>
      <c r="X212" s="82"/>
      <c r="Y212" s="82"/>
      <c r="Z212" s="82"/>
      <c r="AA212" s="82"/>
      <c r="AB212" s="82"/>
      <c r="AC212" s="82"/>
    </row>
    <row r="213" spans="2:29" ht="15.75" customHeight="1">
      <c r="B213" s="83"/>
      <c r="C213" s="188"/>
      <c r="D213" s="177"/>
      <c r="E213" s="177"/>
      <c r="F213" s="177"/>
      <c r="G213" s="177"/>
      <c r="H213" s="177"/>
      <c r="I213" s="177"/>
      <c r="J213" s="177"/>
      <c r="K213" s="82"/>
      <c r="L213" s="82"/>
      <c r="M213" s="82"/>
      <c r="N213" s="82"/>
      <c r="O213" s="82"/>
      <c r="P213" s="82"/>
      <c r="Q213" s="82"/>
      <c r="R213" s="82"/>
      <c r="S213" s="82"/>
      <c r="T213" s="82"/>
      <c r="U213" s="82"/>
      <c r="V213" s="82"/>
      <c r="W213" s="82"/>
      <c r="X213" s="82"/>
      <c r="Y213" s="82"/>
      <c r="Z213" s="82"/>
      <c r="AA213" s="82"/>
      <c r="AB213" s="82"/>
      <c r="AC213" s="82"/>
    </row>
    <row r="214" spans="2:29" ht="15.75" customHeight="1">
      <c r="B214" s="83"/>
      <c r="C214" s="188"/>
      <c r="D214" s="177"/>
      <c r="E214" s="177"/>
      <c r="F214" s="177"/>
      <c r="G214" s="177"/>
      <c r="H214" s="177"/>
      <c r="I214" s="177"/>
      <c r="J214" s="177"/>
      <c r="K214" s="82"/>
      <c r="L214" s="82"/>
      <c r="M214" s="82"/>
      <c r="N214" s="82"/>
      <c r="O214" s="82"/>
      <c r="P214" s="82"/>
      <c r="Q214" s="82"/>
      <c r="R214" s="82"/>
      <c r="S214" s="82"/>
      <c r="T214" s="82"/>
      <c r="U214" s="82"/>
      <c r="V214" s="82"/>
      <c r="W214" s="82"/>
      <c r="X214" s="82"/>
      <c r="Y214" s="82"/>
      <c r="Z214" s="82"/>
      <c r="AA214" s="82"/>
      <c r="AB214" s="82"/>
      <c r="AC214" s="82"/>
    </row>
    <row r="215" spans="2:29" ht="15.75" customHeight="1">
      <c r="B215" s="83"/>
      <c r="C215" s="188"/>
      <c r="D215" s="177"/>
      <c r="E215" s="177"/>
      <c r="F215" s="177"/>
      <c r="G215" s="177"/>
      <c r="H215" s="177"/>
      <c r="I215" s="177"/>
      <c r="J215" s="177"/>
      <c r="K215" s="82"/>
      <c r="L215" s="82"/>
      <c r="M215" s="82"/>
      <c r="N215" s="82"/>
      <c r="O215" s="82"/>
      <c r="P215" s="82"/>
      <c r="Q215" s="82"/>
      <c r="R215" s="82"/>
      <c r="S215" s="82"/>
      <c r="T215" s="82"/>
      <c r="U215" s="82"/>
      <c r="V215" s="82"/>
      <c r="W215" s="82"/>
      <c r="X215" s="82"/>
      <c r="Y215" s="82"/>
      <c r="Z215" s="82"/>
      <c r="AA215" s="82"/>
      <c r="AB215" s="82"/>
      <c r="AC215" s="82"/>
    </row>
    <row r="216" spans="2:29" ht="15.75" customHeight="1">
      <c r="B216" s="83"/>
      <c r="C216" s="188"/>
      <c r="D216" s="177"/>
      <c r="E216" s="177"/>
      <c r="F216" s="177"/>
      <c r="G216" s="177"/>
      <c r="H216" s="177"/>
      <c r="I216" s="177"/>
      <c r="J216" s="177"/>
      <c r="K216" s="82"/>
      <c r="L216" s="82"/>
      <c r="M216" s="82"/>
      <c r="N216" s="82"/>
      <c r="O216" s="82"/>
      <c r="P216" s="82"/>
      <c r="Q216" s="82"/>
      <c r="R216" s="82"/>
      <c r="S216" s="82"/>
      <c r="T216" s="82"/>
      <c r="U216" s="82"/>
      <c r="V216" s="82"/>
      <c r="W216" s="82"/>
      <c r="X216" s="82"/>
      <c r="Y216" s="82"/>
      <c r="Z216" s="82"/>
      <c r="AA216" s="82"/>
      <c r="AB216" s="82"/>
      <c r="AC216" s="82"/>
    </row>
    <row r="217" spans="2:29" ht="15.75" customHeight="1">
      <c r="B217" s="83"/>
      <c r="C217" s="188"/>
      <c r="D217" s="177"/>
      <c r="E217" s="177"/>
      <c r="F217" s="177"/>
      <c r="G217" s="177"/>
      <c r="H217" s="177"/>
      <c r="I217" s="177"/>
      <c r="J217" s="177"/>
      <c r="K217" s="82"/>
      <c r="L217" s="82"/>
      <c r="M217" s="82"/>
      <c r="N217" s="82"/>
      <c r="O217" s="82"/>
      <c r="P217" s="82"/>
      <c r="Q217" s="82"/>
      <c r="R217" s="82"/>
      <c r="S217" s="82"/>
      <c r="T217" s="82"/>
      <c r="U217" s="82"/>
      <c r="V217" s="82"/>
      <c r="W217" s="82"/>
      <c r="X217" s="82"/>
      <c r="Y217" s="82"/>
      <c r="Z217" s="82"/>
      <c r="AA217" s="82"/>
      <c r="AB217" s="82"/>
      <c r="AC217" s="82"/>
    </row>
    <row r="218" spans="2:29" ht="15.75" customHeight="1">
      <c r="B218" s="83"/>
      <c r="C218" s="188"/>
      <c r="D218" s="177"/>
      <c r="E218" s="177"/>
      <c r="F218" s="177"/>
      <c r="G218" s="177"/>
      <c r="H218" s="177"/>
      <c r="I218" s="177"/>
      <c r="J218" s="177"/>
      <c r="K218" s="82"/>
      <c r="L218" s="82"/>
      <c r="M218" s="82"/>
      <c r="N218" s="82"/>
      <c r="O218" s="82"/>
      <c r="P218" s="82"/>
      <c r="Q218" s="82"/>
      <c r="R218" s="82"/>
      <c r="S218" s="82"/>
      <c r="T218" s="82"/>
      <c r="U218" s="82"/>
      <c r="V218" s="82"/>
      <c r="W218" s="82"/>
      <c r="X218" s="82"/>
      <c r="Y218" s="82"/>
      <c r="Z218" s="82"/>
      <c r="AA218" s="82"/>
      <c r="AB218" s="82"/>
      <c r="AC218" s="82"/>
    </row>
    <row r="219" spans="2:29" ht="15.75" customHeight="1">
      <c r="B219" s="83"/>
      <c r="C219" s="188"/>
      <c r="D219" s="177"/>
      <c r="E219" s="177"/>
      <c r="F219" s="177"/>
      <c r="G219" s="177"/>
      <c r="H219" s="177"/>
      <c r="I219" s="177"/>
      <c r="J219" s="177"/>
      <c r="K219" s="82"/>
      <c r="L219" s="82"/>
      <c r="M219" s="82"/>
      <c r="N219" s="82"/>
      <c r="O219" s="82"/>
      <c r="P219" s="82"/>
      <c r="Q219" s="82"/>
      <c r="R219" s="82"/>
      <c r="S219" s="82"/>
      <c r="T219" s="82"/>
      <c r="U219" s="82"/>
      <c r="V219" s="82"/>
      <c r="W219" s="82"/>
      <c r="X219" s="82"/>
      <c r="Y219" s="82"/>
      <c r="Z219" s="82"/>
      <c r="AA219" s="82"/>
      <c r="AB219" s="82"/>
      <c r="AC219" s="82"/>
    </row>
    <row r="220" spans="2:29" ht="15.75" customHeight="1">
      <c r="B220" s="83"/>
      <c r="C220" s="188"/>
      <c r="D220" s="177"/>
      <c r="E220" s="177"/>
      <c r="F220" s="177"/>
      <c r="G220" s="177"/>
      <c r="H220" s="177"/>
      <c r="I220" s="177"/>
      <c r="J220" s="177"/>
      <c r="K220" s="82"/>
      <c r="L220" s="82"/>
      <c r="M220" s="82"/>
      <c r="N220" s="82"/>
      <c r="O220" s="82"/>
      <c r="P220" s="82"/>
      <c r="Q220" s="82"/>
      <c r="R220" s="82"/>
      <c r="S220" s="82"/>
      <c r="T220" s="82"/>
      <c r="U220" s="82"/>
      <c r="V220" s="82"/>
      <c r="W220" s="82"/>
      <c r="X220" s="82"/>
      <c r="Y220" s="82"/>
      <c r="Z220" s="82"/>
      <c r="AA220" s="82"/>
      <c r="AB220" s="82"/>
      <c r="AC220" s="82"/>
    </row>
    <row r="221" spans="2:29" ht="15.75" customHeight="1">
      <c r="B221" s="83"/>
      <c r="C221" s="188"/>
      <c r="D221" s="177"/>
      <c r="E221" s="177"/>
      <c r="F221" s="177"/>
      <c r="G221" s="177"/>
      <c r="H221" s="177"/>
      <c r="I221" s="177"/>
      <c r="J221" s="177"/>
      <c r="K221" s="82"/>
      <c r="L221" s="82"/>
      <c r="M221" s="82"/>
      <c r="N221" s="82"/>
      <c r="O221" s="82"/>
      <c r="P221" s="82"/>
      <c r="Q221" s="82"/>
      <c r="R221" s="82"/>
      <c r="S221" s="82"/>
      <c r="T221" s="82"/>
      <c r="U221" s="82"/>
      <c r="V221" s="82"/>
      <c r="W221" s="82"/>
      <c r="X221" s="82"/>
      <c r="Y221" s="82"/>
      <c r="Z221" s="82"/>
      <c r="AA221" s="82"/>
      <c r="AB221" s="82"/>
      <c r="AC221" s="82"/>
    </row>
    <row r="222" spans="2:29" ht="15.75" customHeight="1">
      <c r="B222" s="83"/>
      <c r="C222" s="188"/>
      <c r="D222" s="177"/>
      <c r="E222" s="177"/>
      <c r="F222" s="177"/>
      <c r="G222" s="177"/>
      <c r="H222" s="177"/>
      <c r="I222" s="177"/>
      <c r="J222" s="177"/>
      <c r="K222" s="82"/>
      <c r="L222" s="82"/>
      <c r="M222" s="82"/>
      <c r="N222" s="82"/>
      <c r="O222" s="82"/>
      <c r="P222" s="82"/>
      <c r="Q222" s="82"/>
      <c r="R222" s="82"/>
      <c r="S222" s="82"/>
      <c r="T222" s="82"/>
      <c r="U222" s="82"/>
      <c r="V222" s="82"/>
      <c r="W222" s="82"/>
      <c r="X222" s="82"/>
      <c r="Y222" s="82"/>
      <c r="Z222" s="82"/>
      <c r="AA222" s="82"/>
      <c r="AB222" s="82"/>
      <c r="AC222" s="82"/>
    </row>
    <row r="223" spans="2:29" ht="15.75" customHeight="1">
      <c r="B223" s="83"/>
      <c r="C223" s="188"/>
      <c r="D223" s="177"/>
      <c r="E223" s="177"/>
      <c r="F223" s="177"/>
      <c r="G223" s="177"/>
      <c r="H223" s="177"/>
      <c r="I223" s="177"/>
      <c r="J223" s="177"/>
      <c r="K223" s="82"/>
      <c r="L223" s="82"/>
      <c r="M223" s="82"/>
      <c r="N223" s="82"/>
      <c r="O223" s="82"/>
      <c r="P223" s="82"/>
      <c r="Q223" s="82"/>
      <c r="R223" s="82"/>
      <c r="S223" s="82"/>
      <c r="T223" s="82"/>
      <c r="U223" s="82"/>
      <c r="V223" s="82"/>
      <c r="W223" s="82"/>
      <c r="X223" s="82"/>
      <c r="Y223" s="82"/>
      <c r="Z223" s="82"/>
      <c r="AA223" s="82"/>
      <c r="AB223" s="82"/>
      <c r="AC223" s="82"/>
    </row>
    <row r="224" spans="2:29" ht="15.75" customHeight="1">
      <c r="B224" s="83"/>
      <c r="C224" s="188"/>
      <c r="D224" s="177"/>
      <c r="E224" s="177"/>
      <c r="F224" s="177"/>
      <c r="G224" s="177"/>
      <c r="H224" s="177"/>
      <c r="I224" s="177"/>
      <c r="J224" s="177"/>
      <c r="K224" s="82"/>
      <c r="L224" s="82"/>
      <c r="M224" s="82"/>
      <c r="N224" s="82"/>
      <c r="O224" s="82"/>
      <c r="P224" s="82"/>
      <c r="Q224" s="82"/>
      <c r="R224" s="82"/>
      <c r="S224" s="82"/>
      <c r="T224" s="82"/>
      <c r="U224" s="82"/>
      <c r="V224" s="82"/>
      <c r="W224" s="82"/>
      <c r="X224" s="82"/>
      <c r="Y224" s="82"/>
      <c r="Z224" s="82"/>
      <c r="AA224" s="82"/>
      <c r="AB224" s="82"/>
      <c r="AC224" s="82"/>
    </row>
    <row r="225" spans="2:29" ht="15.75" customHeight="1">
      <c r="B225" s="83"/>
      <c r="C225" s="188"/>
      <c r="D225" s="177"/>
      <c r="E225" s="177"/>
      <c r="F225" s="177"/>
      <c r="G225" s="177"/>
      <c r="H225" s="177"/>
      <c r="I225" s="177"/>
      <c r="J225" s="177"/>
      <c r="K225" s="82"/>
      <c r="L225" s="82"/>
      <c r="M225" s="82"/>
      <c r="N225" s="82"/>
      <c r="O225" s="82"/>
      <c r="P225" s="82"/>
      <c r="Q225" s="82"/>
      <c r="R225" s="82"/>
      <c r="S225" s="82"/>
      <c r="T225" s="82"/>
      <c r="U225" s="82"/>
      <c r="V225" s="82"/>
      <c r="W225" s="82"/>
      <c r="X225" s="82"/>
      <c r="Y225" s="82"/>
      <c r="Z225" s="82"/>
      <c r="AA225" s="82"/>
      <c r="AB225" s="82"/>
      <c r="AC225" s="82"/>
    </row>
    <row r="226" spans="2:29" ht="15.75" customHeight="1">
      <c r="B226" s="83"/>
      <c r="C226" s="188"/>
      <c r="D226" s="177"/>
      <c r="E226" s="177"/>
      <c r="F226" s="177"/>
      <c r="G226" s="177"/>
      <c r="H226" s="177"/>
      <c r="I226" s="177"/>
      <c r="J226" s="177"/>
      <c r="K226" s="82"/>
      <c r="L226" s="82"/>
      <c r="M226" s="82"/>
      <c r="N226" s="82"/>
      <c r="O226" s="82"/>
      <c r="P226" s="82"/>
      <c r="Q226" s="82"/>
      <c r="R226" s="82"/>
      <c r="S226" s="82"/>
      <c r="T226" s="82"/>
      <c r="U226" s="82"/>
      <c r="V226" s="82"/>
      <c r="W226" s="82"/>
      <c r="X226" s="82"/>
      <c r="Y226" s="82"/>
      <c r="Z226" s="82"/>
      <c r="AA226" s="82"/>
      <c r="AB226" s="82"/>
      <c r="AC226" s="82"/>
    </row>
    <row r="227" spans="2:29" ht="15.75" customHeight="1">
      <c r="B227" s="83"/>
      <c r="C227" s="188"/>
      <c r="D227" s="177"/>
      <c r="E227" s="177"/>
      <c r="F227" s="177"/>
      <c r="G227" s="177"/>
      <c r="H227" s="177"/>
      <c r="I227" s="177"/>
      <c r="J227" s="177"/>
      <c r="K227" s="82"/>
      <c r="L227" s="82"/>
      <c r="M227" s="82"/>
      <c r="N227" s="82"/>
      <c r="O227" s="82"/>
      <c r="P227" s="82"/>
      <c r="Q227" s="82"/>
      <c r="R227" s="82"/>
      <c r="S227" s="82"/>
      <c r="T227" s="82"/>
      <c r="U227" s="82"/>
      <c r="V227" s="82"/>
      <c r="W227" s="82"/>
      <c r="X227" s="82"/>
      <c r="Y227" s="82"/>
      <c r="Z227" s="82"/>
      <c r="AA227" s="82"/>
      <c r="AB227" s="82"/>
      <c r="AC227" s="82"/>
    </row>
    <row r="228" spans="2:29" ht="15.75" customHeight="1">
      <c r="B228" s="83"/>
      <c r="C228" s="188"/>
      <c r="D228" s="177"/>
      <c r="E228" s="177"/>
      <c r="F228" s="177"/>
      <c r="G228" s="177"/>
      <c r="H228" s="177"/>
      <c r="I228" s="177"/>
      <c r="J228" s="177"/>
      <c r="K228" s="82"/>
      <c r="L228" s="82"/>
      <c r="M228" s="82"/>
      <c r="N228" s="82"/>
      <c r="O228" s="82"/>
      <c r="P228" s="82"/>
      <c r="Q228" s="82"/>
      <c r="R228" s="82"/>
      <c r="S228" s="82"/>
      <c r="T228" s="82"/>
      <c r="U228" s="82"/>
      <c r="V228" s="82"/>
      <c r="W228" s="82"/>
      <c r="X228" s="82"/>
      <c r="Y228" s="82"/>
      <c r="Z228" s="82"/>
      <c r="AA228" s="82"/>
      <c r="AB228" s="82"/>
      <c r="AC228" s="82"/>
    </row>
    <row r="229" spans="2:29" ht="15.75" customHeight="1">
      <c r="B229" s="83"/>
      <c r="C229" s="188"/>
      <c r="D229" s="177"/>
      <c r="E229" s="177"/>
      <c r="F229" s="177"/>
      <c r="G229" s="177"/>
      <c r="H229" s="177"/>
      <c r="I229" s="177"/>
      <c r="J229" s="177"/>
      <c r="K229" s="82"/>
      <c r="L229" s="82"/>
      <c r="M229" s="82"/>
      <c r="N229" s="82"/>
      <c r="O229" s="82"/>
      <c r="P229" s="82"/>
      <c r="Q229" s="82"/>
      <c r="R229" s="82"/>
      <c r="S229" s="82"/>
      <c r="T229" s="82"/>
      <c r="U229" s="82"/>
      <c r="V229" s="82"/>
      <c r="W229" s="82"/>
      <c r="X229" s="82"/>
      <c r="Y229" s="82"/>
      <c r="Z229" s="82"/>
      <c r="AA229" s="82"/>
      <c r="AB229" s="82"/>
      <c r="AC229" s="82"/>
    </row>
    <row r="230" spans="2:29" ht="15.75" customHeight="1">
      <c r="B230" s="83"/>
      <c r="C230" s="188"/>
      <c r="D230" s="177"/>
      <c r="E230" s="177"/>
      <c r="F230" s="177"/>
      <c r="G230" s="177"/>
      <c r="H230" s="177"/>
      <c r="I230" s="177"/>
      <c r="J230" s="177"/>
      <c r="K230" s="82"/>
      <c r="L230" s="82"/>
      <c r="M230" s="82"/>
      <c r="N230" s="82"/>
      <c r="O230" s="82"/>
      <c r="P230" s="82"/>
      <c r="Q230" s="82"/>
      <c r="R230" s="82"/>
      <c r="S230" s="82"/>
      <c r="T230" s="82"/>
      <c r="U230" s="82"/>
      <c r="V230" s="82"/>
      <c r="W230" s="82"/>
      <c r="X230" s="82"/>
      <c r="Y230" s="82"/>
      <c r="Z230" s="82"/>
      <c r="AA230" s="82"/>
      <c r="AB230" s="82"/>
      <c r="AC230" s="82"/>
    </row>
    <row r="231" spans="2:29" ht="15.75" customHeight="1">
      <c r="B231" s="83"/>
      <c r="C231" s="188"/>
      <c r="D231" s="177"/>
      <c r="E231" s="177"/>
      <c r="F231" s="177"/>
      <c r="G231" s="177"/>
      <c r="H231" s="177"/>
      <c r="I231" s="177"/>
      <c r="J231" s="177"/>
      <c r="K231" s="82"/>
      <c r="L231" s="82"/>
      <c r="M231" s="82"/>
      <c r="N231" s="82"/>
      <c r="O231" s="82"/>
      <c r="P231" s="82"/>
      <c r="Q231" s="82"/>
      <c r="R231" s="82"/>
      <c r="S231" s="82"/>
      <c r="T231" s="82"/>
      <c r="U231" s="82"/>
      <c r="V231" s="82"/>
      <c r="W231" s="82"/>
      <c r="X231" s="82"/>
      <c r="Y231" s="82"/>
      <c r="Z231" s="82"/>
      <c r="AA231" s="82"/>
      <c r="AB231" s="82"/>
      <c r="AC231" s="82"/>
    </row>
    <row r="232" spans="2:29" ht="15.75" customHeight="1">
      <c r="B232" s="83"/>
      <c r="C232" s="188"/>
      <c r="D232" s="177"/>
      <c r="E232" s="177"/>
      <c r="F232" s="177"/>
      <c r="G232" s="177"/>
      <c r="H232" s="177"/>
      <c r="I232" s="177"/>
      <c r="J232" s="177"/>
      <c r="K232" s="82"/>
      <c r="L232" s="82"/>
      <c r="M232" s="82"/>
      <c r="N232" s="82"/>
      <c r="O232" s="82"/>
      <c r="P232" s="82"/>
      <c r="Q232" s="82"/>
      <c r="R232" s="82"/>
      <c r="S232" s="82"/>
      <c r="T232" s="82"/>
      <c r="U232" s="82"/>
      <c r="V232" s="82"/>
      <c r="W232" s="82"/>
      <c r="X232" s="82"/>
      <c r="Y232" s="82"/>
      <c r="Z232" s="82"/>
      <c r="AA232" s="82"/>
      <c r="AB232" s="82"/>
      <c r="AC232" s="82"/>
    </row>
    <row r="233" spans="2:29" ht="15.75" customHeight="1">
      <c r="B233" s="83"/>
      <c r="C233" s="188"/>
      <c r="D233" s="177"/>
      <c r="E233" s="177"/>
      <c r="F233" s="177"/>
      <c r="G233" s="177"/>
      <c r="H233" s="177"/>
      <c r="I233" s="177"/>
      <c r="J233" s="177"/>
      <c r="K233" s="82"/>
      <c r="L233" s="82"/>
      <c r="M233" s="82"/>
      <c r="N233" s="82"/>
      <c r="O233" s="82"/>
      <c r="P233" s="82"/>
      <c r="Q233" s="82"/>
      <c r="R233" s="82"/>
      <c r="S233" s="82"/>
      <c r="T233" s="82"/>
      <c r="U233" s="82"/>
      <c r="V233" s="82"/>
      <c r="W233" s="82"/>
      <c r="X233" s="82"/>
      <c r="Y233" s="82"/>
      <c r="Z233" s="82"/>
      <c r="AA233" s="82"/>
      <c r="AB233" s="82"/>
      <c r="AC233" s="82"/>
    </row>
    <row r="234" spans="2:29" ht="15.75" customHeight="1">
      <c r="B234" s="83"/>
      <c r="C234" s="188"/>
      <c r="D234" s="177"/>
      <c r="E234" s="177"/>
      <c r="F234" s="177"/>
      <c r="G234" s="177"/>
      <c r="H234" s="177"/>
      <c r="I234" s="177"/>
      <c r="J234" s="177"/>
      <c r="K234" s="82"/>
      <c r="L234" s="82"/>
      <c r="M234" s="82"/>
      <c r="N234" s="82"/>
      <c r="O234" s="82"/>
      <c r="P234" s="82"/>
      <c r="Q234" s="82"/>
      <c r="R234" s="82"/>
      <c r="S234" s="82"/>
      <c r="T234" s="82"/>
      <c r="U234" s="82"/>
      <c r="V234" s="82"/>
      <c r="W234" s="82"/>
      <c r="X234" s="82"/>
      <c r="Y234" s="82"/>
      <c r="Z234" s="82"/>
      <c r="AA234" s="82"/>
      <c r="AB234" s="82"/>
      <c r="AC234" s="82"/>
    </row>
    <row r="235" spans="2:29" ht="15.75" customHeight="1">
      <c r="B235" s="83"/>
      <c r="C235" s="188"/>
      <c r="D235" s="177"/>
      <c r="E235" s="177"/>
      <c r="F235" s="177"/>
      <c r="G235" s="177"/>
      <c r="H235" s="177"/>
      <c r="I235" s="177"/>
      <c r="J235" s="177"/>
      <c r="K235" s="82"/>
      <c r="L235" s="82"/>
      <c r="M235" s="82"/>
      <c r="N235" s="82"/>
      <c r="O235" s="82"/>
      <c r="P235" s="82"/>
      <c r="Q235" s="82"/>
      <c r="R235" s="82"/>
      <c r="S235" s="82"/>
      <c r="T235" s="82"/>
      <c r="U235" s="82"/>
      <c r="V235" s="82"/>
      <c r="W235" s="82"/>
      <c r="X235" s="82"/>
      <c r="Y235" s="82"/>
      <c r="Z235" s="82"/>
      <c r="AA235" s="82"/>
      <c r="AB235" s="82"/>
      <c r="AC235" s="82"/>
    </row>
    <row r="236" spans="2:29" ht="15.75" customHeight="1">
      <c r="B236" s="83"/>
      <c r="C236" s="188"/>
      <c r="D236" s="177"/>
      <c r="E236" s="177"/>
      <c r="F236" s="177"/>
      <c r="G236" s="177"/>
      <c r="H236" s="177"/>
      <c r="I236" s="177"/>
      <c r="J236" s="177"/>
      <c r="K236" s="82"/>
      <c r="L236" s="82"/>
      <c r="M236" s="82"/>
      <c r="N236" s="82"/>
      <c r="O236" s="82"/>
      <c r="P236" s="82"/>
      <c r="Q236" s="82"/>
      <c r="R236" s="82"/>
      <c r="S236" s="82"/>
      <c r="T236" s="82"/>
      <c r="U236" s="82"/>
      <c r="V236" s="82"/>
      <c r="W236" s="82"/>
      <c r="X236" s="82"/>
      <c r="Y236" s="82"/>
      <c r="Z236" s="82"/>
      <c r="AA236" s="82"/>
      <c r="AB236" s="82"/>
      <c r="AC236" s="82"/>
    </row>
    <row r="237" spans="2:29" ht="15.75" customHeight="1">
      <c r="B237" s="83"/>
      <c r="C237" s="188"/>
      <c r="D237" s="177"/>
      <c r="E237" s="177"/>
      <c r="F237" s="177"/>
      <c r="G237" s="177"/>
      <c r="H237" s="177"/>
      <c r="I237" s="177"/>
      <c r="J237" s="177"/>
      <c r="K237" s="82"/>
      <c r="L237" s="82"/>
      <c r="M237" s="82"/>
      <c r="N237" s="82"/>
      <c r="O237" s="82"/>
      <c r="P237" s="82"/>
      <c r="Q237" s="82"/>
      <c r="R237" s="82"/>
      <c r="S237" s="82"/>
      <c r="T237" s="82"/>
      <c r="U237" s="82"/>
      <c r="V237" s="82"/>
      <c r="W237" s="82"/>
      <c r="X237" s="82"/>
      <c r="Y237" s="82"/>
      <c r="Z237" s="82"/>
      <c r="AA237" s="82"/>
      <c r="AB237" s="82"/>
      <c r="AC237" s="82"/>
    </row>
    <row r="238" spans="2:29" ht="15.75" customHeight="1">
      <c r="B238" s="83"/>
      <c r="C238" s="188"/>
      <c r="D238" s="177"/>
      <c r="E238" s="177"/>
      <c r="F238" s="177"/>
      <c r="G238" s="177"/>
      <c r="H238" s="177"/>
      <c r="I238" s="177"/>
      <c r="J238" s="177"/>
      <c r="K238" s="82"/>
      <c r="L238" s="82"/>
      <c r="M238" s="82"/>
      <c r="N238" s="82"/>
      <c r="O238" s="82"/>
      <c r="P238" s="82"/>
      <c r="Q238" s="82"/>
      <c r="R238" s="82"/>
      <c r="S238" s="82"/>
      <c r="T238" s="82"/>
      <c r="U238" s="82"/>
      <c r="V238" s="82"/>
      <c r="W238" s="82"/>
      <c r="X238" s="82"/>
      <c r="Y238" s="82"/>
      <c r="Z238" s="82"/>
      <c r="AA238" s="82"/>
      <c r="AB238" s="82"/>
      <c r="AC238" s="82"/>
    </row>
    <row r="239" spans="2:29" ht="15.75" customHeight="1">
      <c r="B239" s="83"/>
      <c r="C239" s="188"/>
      <c r="D239" s="177"/>
      <c r="E239" s="177"/>
      <c r="F239" s="177"/>
      <c r="G239" s="177"/>
      <c r="H239" s="177"/>
      <c r="I239" s="177"/>
      <c r="J239" s="177"/>
      <c r="K239" s="82"/>
      <c r="L239" s="82"/>
      <c r="M239" s="82"/>
      <c r="N239" s="82"/>
      <c r="O239" s="82"/>
      <c r="P239" s="82"/>
      <c r="Q239" s="82"/>
      <c r="R239" s="82"/>
      <c r="S239" s="82"/>
      <c r="T239" s="82"/>
      <c r="U239" s="82"/>
      <c r="V239" s="82"/>
      <c r="W239" s="82"/>
      <c r="X239" s="82"/>
      <c r="Y239" s="82"/>
      <c r="Z239" s="82"/>
      <c r="AA239" s="82"/>
      <c r="AB239" s="82"/>
      <c r="AC239" s="82"/>
    </row>
    <row r="240" spans="2:29" ht="15.75" customHeight="1">
      <c r="B240" s="83"/>
      <c r="C240" s="188"/>
      <c r="D240" s="177"/>
      <c r="E240" s="177"/>
      <c r="F240" s="177"/>
      <c r="G240" s="177"/>
      <c r="H240" s="177"/>
      <c r="I240" s="177"/>
      <c r="J240" s="177"/>
      <c r="K240" s="82"/>
      <c r="L240" s="82"/>
      <c r="M240" s="82"/>
      <c r="N240" s="82"/>
      <c r="O240" s="82"/>
      <c r="P240" s="82"/>
      <c r="Q240" s="82"/>
      <c r="R240" s="82"/>
      <c r="S240" s="82"/>
      <c r="T240" s="82"/>
      <c r="U240" s="82"/>
      <c r="V240" s="82"/>
      <c r="W240" s="82"/>
      <c r="X240" s="82"/>
      <c r="Y240" s="82"/>
      <c r="Z240" s="82"/>
      <c r="AA240" s="82"/>
      <c r="AB240" s="82"/>
      <c r="AC240" s="82"/>
    </row>
    <row r="241" spans="2:29" ht="15.75" customHeight="1">
      <c r="B241" s="83"/>
      <c r="C241" s="188"/>
      <c r="D241" s="177"/>
      <c r="E241" s="177"/>
      <c r="F241" s="177"/>
      <c r="G241" s="177"/>
      <c r="H241" s="177"/>
      <c r="I241" s="177"/>
      <c r="J241" s="177"/>
      <c r="K241" s="82"/>
      <c r="L241" s="82"/>
      <c r="M241" s="82"/>
      <c r="N241" s="82"/>
      <c r="O241" s="82"/>
      <c r="P241" s="82"/>
      <c r="Q241" s="82"/>
      <c r="R241" s="82"/>
      <c r="S241" s="82"/>
      <c r="T241" s="82"/>
      <c r="U241" s="82"/>
      <c r="V241" s="82"/>
      <c r="W241" s="82"/>
      <c r="X241" s="82"/>
      <c r="Y241" s="82"/>
      <c r="Z241" s="82"/>
      <c r="AA241" s="82"/>
      <c r="AB241" s="82"/>
      <c r="AC241" s="82"/>
    </row>
    <row r="242" spans="2:29" ht="15.75" customHeight="1">
      <c r="B242" s="83"/>
      <c r="C242" s="188"/>
      <c r="D242" s="177"/>
      <c r="E242" s="177"/>
      <c r="F242" s="177"/>
      <c r="G242" s="177"/>
      <c r="H242" s="177"/>
      <c r="I242" s="177"/>
      <c r="J242" s="177"/>
      <c r="K242" s="82"/>
      <c r="L242" s="82"/>
      <c r="M242" s="82"/>
      <c r="N242" s="82"/>
      <c r="O242" s="82"/>
      <c r="P242" s="82"/>
      <c r="Q242" s="82"/>
      <c r="R242" s="82"/>
      <c r="S242" s="82"/>
      <c r="T242" s="82"/>
      <c r="U242" s="82"/>
      <c r="V242" s="82"/>
      <c r="W242" s="82"/>
      <c r="X242" s="82"/>
      <c r="Y242" s="82"/>
      <c r="Z242" s="82"/>
      <c r="AA242" s="82"/>
      <c r="AB242" s="82"/>
      <c r="AC242" s="82"/>
    </row>
    <row r="243" spans="2:29" ht="15.75" customHeight="1">
      <c r="B243" s="83"/>
      <c r="C243" s="188"/>
      <c r="D243" s="177"/>
      <c r="E243" s="177"/>
      <c r="F243" s="177"/>
      <c r="G243" s="177"/>
      <c r="H243" s="177"/>
      <c r="I243" s="177"/>
      <c r="J243" s="177"/>
      <c r="K243" s="82"/>
      <c r="L243" s="82"/>
      <c r="M243" s="82"/>
      <c r="N243" s="82"/>
      <c r="O243" s="82"/>
      <c r="P243" s="82"/>
      <c r="Q243" s="82"/>
      <c r="R243" s="82"/>
      <c r="S243" s="82"/>
      <c r="T243" s="82"/>
      <c r="U243" s="82"/>
      <c r="V243" s="82"/>
      <c r="W243" s="82"/>
      <c r="X243" s="82"/>
      <c r="Y243" s="82"/>
      <c r="Z243" s="82"/>
      <c r="AA243" s="82"/>
      <c r="AB243" s="82"/>
      <c r="AC243" s="82"/>
    </row>
    <row r="244" spans="2:29" ht="15.75" customHeight="1">
      <c r="B244" s="83"/>
      <c r="C244" s="188"/>
      <c r="D244" s="177"/>
      <c r="E244" s="177"/>
      <c r="F244" s="177"/>
      <c r="G244" s="177"/>
      <c r="H244" s="177"/>
      <c r="I244" s="177"/>
      <c r="J244" s="177"/>
      <c r="K244" s="82"/>
      <c r="L244" s="82"/>
      <c r="M244" s="82"/>
      <c r="N244" s="82"/>
      <c r="O244" s="82"/>
      <c r="P244" s="82"/>
      <c r="Q244" s="82"/>
      <c r="R244" s="82"/>
      <c r="S244" s="82"/>
      <c r="T244" s="82"/>
      <c r="U244" s="82"/>
      <c r="V244" s="82"/>
      <c r="W244" s="82"/>
      <c r="X244" s="82"/>
      <c r="Y244" s="82"/>
      <c r="Z244" s="82"/>
      <c r="AA244" s="82"/>
      <c r="AB244" s="82"/>
      <c r="AC244" s="82"/>
    </row>
    <row r="245" spans="2:29" ht="15.75" customHeight="1">
      <c r="B245" s="83"/>
      <c r="C245" s="188"/>
      <c r="D245" s="177"/>
      <c r="E245" s="177"/>
      <c r="F245" s="177"/>
      <c r="G245" s="177"/>
      <c r="H245" s="177"/>
      <c r="I245" s="177"/>
      <c r="J245" s="177"/>
      <c r="K245" s="82"/>
      <c r="L245" s="82"/>
      <c r="M245" s="82"/>
      <c r="N245" s="82"/>
      <c r="O245" s="82"/>
      <c r="P245" s="82"/>
      <c r="Q245" s="82"/>
      <c r="R245" s="82"/>
      <c r="S245" s="82"/>
      <c r="T245" s="82"/>
      <c r="U245" s="82"/>
      <c r="V245" s="82"/>
      <c r="W245" s="82"/>
      <c r="X245" s="82"/>
      <c r="Y245" s="82"/>
      <c r="Z245" s="82"/>
      <c r="AA245" s="82"/>
      <c r="AB245" s="82"/>
      <c r="AC245" s="82"/>
    </row>
    <row r="246" spans="2:29" ht="15.75" customHeight="1">
      <c r="B246" s="83"/>
      <c r="C246" s="188"/>
      <c r="D246" s="177"/>
      <c r="E246" s="177"/>
      <c r="F246" s="177"/>
      <c r="G246" s="177"/>
      <c r="H246" s="177"/>
      <c r="I246" s="177"/>
      <c r="J246" s="177"/>
      <c r="K246" s="82"/>
      <c r="L246" s="82"/>
      <c r="M246" s="82"/>
      <c r="N246" s="82"/>
      <c r="O246" s="82"/>
      <c r="P246" s="82"/>
      <c r="Q246" s="82"/>
      <c r="R246" s="82"/>
      <c r="S246" s="82"/>
      <c r="T246" s="82"/>
      <c r="U246" s="82"/>
      <c r="V246" s="82"/>
      <c r="W246" s="82"/>
      <c r="X246" s="82"/>
      <c r="Y246" s="82"/>
      <c r="Z246" s="82"/>
      <c r="AA246" s="82"/>
      <c r="AB246" s="82"/>
      <c r="AC246" s="82"/>
    </row>
    <row r="247" spans="2:29" ht="15.75" customHeight="1">
      <c r="B247" s="83"/>
      <c r="C247" s="188"/>
      <c r="D247" s="177"/>
      <c r="E247" s="177"/>
      <c r="F247" s="177"/>
      <c r="G247" s="177"/>
      <c r="H247" s="177"/>
      <c r="I247" s="177"/>
      <c r="J247" s="177"/>
      <c r="K247" s="82"/>
      <c r="L247" s="82"/>
      <c r="M247" s="82"/>
      <c r="N247" s="82"/>
      <c r="O247" s="82"/>
      <c r="P247" s="82"/>
      <c r="Q247" s="82"/>
      <c r="R247" s="82"/>
      <c r="S247" s="82"/>
      <c r="T247" s="82"/>
      <c r="U247" s="82"/>
      <c r="V247" s="82"/>
      <c r="W247" s="82"/>
      <c r="X247" s="82"/>
      <c r="Y247" s="82"/>
      <c r="Z247" s="82"/>
      <c r="AA247" s="82"/>
      <c r="AB247" s="82"/>
      <c r="AC247" s="82"/>
    </row>
    <row r="248" spans="2:29" ht="15.75" customHeight="1">
      <c r="B248" s="83"/>
      <c r="C248" s="188"/>
      <c r="D248" s="177"/>
      <c r="E248" s="177"/>
      <c r="F248" s="177"/>
      <c r="G248" s="177"/>
      <c r="H248" s="177"/>
      <c r="I248" s="177"/>
      <c r="J248" s="177"/>
      <c r="K248" s="82"/>
      <c r="L248" s="82"/>
      <c r="M248" s="82"/>
      <c r="N248" s="82"/>
      <c r="O248" s="82"/>
      <c r="P248" s="82"/>
      <c r="Q248" s="82"/>
      <c r="R248" s="82"/>
      <c r="S248" s="82"/>
      <c r="T248" s="82"/>
      <c r="U248" s="82"/>
      <c r="V248" s="82"/>
      <c r="W248" s="82"/>
      <c r="X248" s="82"/>
      <c r="Y248" s="82"/>
      <c r="Z248" s="82"/>
      <c r="AA248" s="82"/>
      <c r="AB248" s="82"/>
      <c r="AC248" s="82"/>
    </row>
    <row r="249" spans="2:29" ht="15.75" customHeight="1">
      <c r="B249" s="83"/>
      <c r="C249" s="188"/>
      <c r="D249" s="177"/>
      <c r="E249" s="177"/>
      <c r="F249" s="177"/>
      <c r="G249" s="177"/>
      <c r="H249" s="177"/>
      <c r="I249" s="177"/>
      <c r="J249" s="177"/>
      <c r="K249" s="82"/>
      <c r="L249" s="82"/>
      <c r="M249" s="82"/>
      <c r="N249" s="82"/>
      <c r="O249" s="82"/>
      <c r="P249" s="82"/>
      <c r="Q249" s="82"/>
      <c r="R249" s="82"/>
      <c r="S249" s="82"/>
      <c r="T249" s="82"/>
      <c r="U249" s="82"/>
      <c r="V249" s="82"/>
      <c r="W249" s="82"/>
      <c r="X249" s="82"/>
      <c r="Y249" s="82"/>
      <c r="Z249" s="82"/>
      <c r="AA249" s="82"/>
      <c r="AB249" s="82"/>
      <c r="AC249" s="82"/>
    </row>
    <row r="250" spans="2:29" ht="15.75" customHeight="1">
      <c r="B250" s="83"/>
      <c r="C250" s="188"/>
      <c r="D250" s="177"/>
      <c r="E250" s="177"/>
      <c r="F250" s="177"/>
      <c r="G250" s="177"/>
      <c r="H250" s="177"/>
      <c r="I250" s="177"/>
      <c r="J250" s="177"/>
      <c r="K250" s="82"/>
      <c r="L250" s="82"/>
      <c r="M250" s="82"/>
      <c r="N250" s="82"/>
      <c r="O250" s="82"/>
      <c r="P250" s="82"/>
      <c r="Q250" s="82"/>
      <c r="R250" s="82"/>
      <c r="S250" s="82"/>
      <c r="T250" s="82"/>
      <c r="U250" s="82"/>
      <c r="V250" s="82"/>
      <c r="W250" s="82"/>
      <c r="X250" s="82"/>
      <c r="Y250" s="82"/>
      <c r="Z250" s="82"/>
      <c r="AA250" s="82"/>
      <c r="AB250" s="82"/>
      <c r="AC250" s="82"/>
    </row>
    <row r="251" spans="2:29" ht="15.75" customHeight="1">
      <c r="B251" s="83"/>
      <c r="C251" s="188"/>
      <c r="D251" s="177"/>
      <c r="E251" s="177"/>
      <c r="F251" s="177"/>
      <c r="G251" s="177"/>
      <c r="H251" s="177"/>
      <c r="I251" s="177"/>
      <c r="J251" s="177"/>
      <c r="K251" s="82"/>
      <c r="L251" s="82"/>
      <c r="M251" s="82"/>
      <c r="N251" s="82"/>
      <c r="O251" s="82"/>
      <c r="P251" s="82"/>
      <c r="Q251" s="82"/>
      <c r="R251" s="82"/>
      <c r="S251" s="82"/>
      <c r="T251" s="82"/>
      <c r="U251" s="82"/>
      <c r="V251" s="82"/>
      <c r="W251" s="82"/>
      <c r="X251" s="82"/>
      <c r="Y251" s="82"/>
      <c r="Z251" s="82"/>
      <c r="AA251" s="82"/>
      <c r="AB251" s="82"/>
      <c r="AC251" s="82"/>
    </row>
    <row r="252" spans="2:29" ht="15.75" customHeight="1">
      <c r="B252" s="83"/>
      <c r="C252" s="188"/>
      <c r="D252" s="177"/>
      <c r="E252" s="177"/>
      <c r="F252" s="177"/>
      <c r="G252" s="177"/>
      <c r="H252" s="177"/>
      <c r="I252" s="177"/>
      <c r="J252" s="177"/>
      <c r="K252" s="82"/>
      <c r="L252" s="82"/>
      <c r="M252" s="82"/>
      <c r="N252" s="82"/>
      <c r="O252" s="82"/>
      <c r="P252" s="82"/>
      <c r="Q252" s="82"/>
      <c r="R252" s="82"/>
      <c r="S252" s="82"/>
      <c r="T252" s="82"/>
      <c r="U252" s="82"/>
      <c r="V252" s="82"/>
      <c r="W252" s="82"/>
      <c r="X252" s="82"/>
      <c r="Y252" s="82"/>
      <c r="Z252" s="82"/>
      <c r="AA252" s="82"/>
      <c r="AB252" s="82"/>
      <c r="AC252" s="82"/>
    </row>
    <row r="253" spans="2:29" ht="15.75" customHeight="1">
      <c r="B253" s="83"/>
      <c r="C253" s="188"/>
      <c r="D253" s="177"/>
      <c r="E253" s="177"/>
      <c r="F253" s="177"/>
      <c r="G253" s="177"/>
      <c r="H253" s="177"/>
      <c r="I253" s="177"/>
      <c r="J253" s="177"/>
      <c r="K253" s="82"/>
      <c r="L253" s="82"/>
      <c r="M253" s="82"/>
      <c r="N253" s="82"/>
      <c r="O253" s="82"/>
      <c r="P253" s="82"/>
      <c r="Q253" s="82"/>
      <c r="R253" s="82"/>
      <c r="S253" s="82"/>
      <c r="T253" s="82"/>
      <c r="U253" s="82"/>
      <c r="V253" s="82"/>
      <c r="W253" s="82"/>
      <c r="X253" s="82"/>
      <c r="Y253" s="82"/>
      <c r="Z253" s="82"/>
      <c r="AA253" s="82"/>
      <c r="AB253" s="82"/>
      <c r="AC253" s="82"/>
    </row>
    <row r="254" spans="2:29" ht="15.75" customHeight="1">
      <c r="B254" s="83"/>
      <c r="C254" s="188"/>
      <c r="D254" s="177"/>
      <c r="E254" s="177"/>
      <c r="F254" s="177"/>
      <c r="G254" s="177"/>
      <c r="H254" s="177"/>
      <c r="I254" s="177"/>
      <c r="J254" s="177"/>
      <c r="K254" s="82"/>
      <c r="L254" s="82"/>
      <c r="M254" s="82"/>
      <c r="N254" s="82"/>
      <c r="O254" s="82"/>
      <c r="P254" s="82"/>
      <c r="Q254" s="82"/>
      <c r="R254" s="82"/>
      <c r="S254" s="82"/>
      <c r="T254" s="82"/>
      <c r="U254" s="82"/>
      <c r="V254" s="82"/>
      <c r="W254" s="82"/>
      <c r="X254" s="82"/>
      <c r="Y254" s="82"/>
      <c r="Z254" s="82"/>
      <c r="AA254" s="82"/>
      <c r="AB254" s="82"/>
      <c r="AC254" s="82"/>
    </row>
    <row r="255" spans="2:29" ht="15.75" customHeight="1">
      <c r="B255" s="83"/>
      <c r="C255" s="188"/>
      <c r="D255" s="177"/>
      <c r="E255" s="177"/>
      <c r="F255" s="177"/>
      <c r="G255" s="177"/>
      <c r="H255" s="177"/>
      <c r="I255" s="177"/>
      <c r="J255" s="177"/>
      <c r="K255" s="82"/>
      <c r="L255" s="82"/>
      <c r="M255" s="82"/>
      <c r="N255" s="82"/>
      <c r="O255" s="82"/>
      <c r="P255" s="82"/>
      <c r="Q255" s="82"/>
      <c r="R255" s="82"/>
      <c r="S255" s="82"/>
      <c r="T255" s="82"/>
      <c r="U255" s="82"/>
      <c r="V255" s="82"/>
      <c r="W255" s="82"/>
      <c r="X255" s="82"/>
      <c r="Y255" s="82"/>
      <c r="Z255" s="82"/>
      <c r="AA255" s="82"/>
      <c r="AB255" s="82"/>
      <c r="AC255" s="82"/>
    </row>
    <row r="256" spans="2:29" ht="15.75" customHeight="1">
      <c r="B256" s="83"/>
      <c r="C256" s="188"/>
      <c r="D256" s="177"/>
      <c r="E256" s="177"/>
      <c r="F256" s="177"/>
      <c r="G256" s="177"/>
      <c r="H256" s="177"/>
      <c r="I256" s="177"/>
      <c r="J256" s="177"/>
      <c r="K256" s="82"/>
      <c r="L256" s="82"/>
      <c r="M256" s="82"/>
      <c r="N256" s="82"/>
      <c r="O256" s="82"/>
      <c r="P256" s="82"/>
      <c r="Q256" s="82"/>
      <c r="R256" s="82"/>
      <c r="S256" s="82"/>
      <c r="T256" s="82"/>
      <c r="U256" s="82"/>
      <c r="V256" s="82"/>
      <c r="W256" s="82"/>
      <c r="X256" s="82"/>
      <c r="Y256" s="82"/>
      <c r="Z256" s="82"/>
      <c r="AA256" s="82"/>
      <c r="AB256" s="82"/>
      <c r="AC256" s="82"/>
    </row>
    <row r="257" spans="2:29" ht="15.75" customHeight="1">
      <c r="B257" s="83"/>
      <c r="C257" s="188"/>
      <c r="D257" s="177"/>
      <c r="E257" s="177"/>
      <c r="F257" s="177"/>
      <c r="G257" s="177"/>
      <c r="H257" s="177"/>
      <c r="I257" s="177"/>
      <c r="J257" s="177"/>
      <c r="K257" s="82"/>
      <c r="L257" s="82"/>
      <c r="M257" s="82"/>
      <c r="N257" s="82"/>
      <c r="O257" s="82"/>
      <c r="P257" s="82"/>
      <c r="Q257" s="82"/>
      <c r="R257" s="82"/>
      <c r="S257" s="82"/>
      <c r="T257" s="82"/>
      <c r="U257" s="82"/>
      <c r="V257" s="82"/>
      <c r="W257" s="82"/>
      <c r="X257" s="82"/>
      <c r="Y257" s="82"/>
      <c r="Z257" s="82"/>
      <c r="AA257" s="82"/>
      <c r="AB257" s="82"/>
      <c r="AC257" s="82"/>
    </row>
    <row r="258" spans="2:29" ht="15.75" customHeight="1">
      <c r="B258" s="83"/>
      <c r="C258" s="188"/>
      <c r="D258" s="177"/>
      <c r="E258" s="177"/>
      <c r="F258" s="177"/>
      <c r="G258" s="177"/>
      <c r="H258" s="177"/>
      <c r="I258" s="177"/>
      <c r="J258" s="177"/>
      <c r="K258" s="82"/>
      <c r="L258" s="82"/>
      <c r="M258" s="82"/>
      <c r="N258" s="82"/>
      <c r="O258" s="82"/>
      <c r="P258" s="82"/>
      <c r="Q258" s="82"/>
      <c r="R258" s="82"/>
      <c r="S258" s="82"/>
      <c r="T258" s="82"/>
      <c r="U258" s="82"/>
      <c r="V258" s="82"/>
      <c r="W258" s="82"/>
      <c r="X258" s="82"/>
      <c r="Y258" s="82"/>
      <c r="Z258" s="82"/>
      <c r="AA258" s="82"/>
      <c r="AB258" s="82"/>
      <c r="AC258" s="82"/>
    </row>
    <row r="259" spans="2:29" ht="15.75" customHeight="1">
      <c r="B259" s="83"/>
      <c r="C259" s="188"/>
      <c r="D259" s="177"/>
      <c r="E259" s="177"/>
      <c r="F259" s="177"/>
      <c r="G259" s="177"/>
      <c r="H259" s="177"/>
      <c r="I259" s="177"/>
      <c r="J259" s="177"/>
      <c r="K259" s="82"/>
      <c r="L259" s="82"/>
      <c r="M259" s="82"/>
      <c r="N259" s="82"/>
      <c r="O259" s="82"/>
      <c r="P259" s="82"/>
      <c r="Q259" s="82"/>
      <c r="R259" s="82"/>
      <c r="S259" s="82"/>
      <c r="T259" s="82"/>
      <c r="U259" s="82"/>
      <c r="V259" s="82"/>
      <c r="W259" s="82"/>
      <c r="X259" s="82"/>
      <c r="Y259" s="82"/>
      <c r="Z259" s="82"/>
      <c r="AA259" s="82"/>
      <c r="AB259" s="82"/>
      <c r="AC259" s="82"/>
    </row>
    <row r="260" spans="2:29" ht="15.75" customHeight="1">
      <c r="B260" s="83"/>
      <c r="C260" s="188"/>
      <c r="D260" s="177"/>
      <c r="E260" s="177"/>
      <c r="F260" s="177"/>
      <c r="G260" s="177"/>
      <c r="H260" s="177"/>
      <c r="I260" s="177"/>
      <c r="J260" s="177"/>
      <c r="K260" s="82"/>
      <c r="L260" s="82"/>
      <c r="M260" s="82"/>
      <c r="N260" s="82"/>
      <c r="O260" s="82"/>
      <c r="P260" s="82"/>
      <c r="Q260" s="82"/>
      <c r="R260" s="82"/>
      <c r="S260" s="82"/>
      <c r="T260" s="82"/>
      <c r="U260" s="82"/>
      <c r="V260" s="82"/>
      <c r="W260" s="82"/>
      <c r="X260" s="82"/>
      <c r="Y260" s="82"/>
      <c r="Z260" s="82"/>
      <c r="AA260" s="82"/>
      <c r="AB260" s="82"/>
      <c r="AC260" s="82"/>
    </row>
    <row r="261" spans="2:29" ht="15.75" customHeight="1">
      <c r="B261" s="83"/>
      <c r="C261" s="188"/>
      <c r="D261" s="177"/>
      <c r="E261" s="177"/>
      <c r="F261" s="177"/>
      <c r="G261" s="177"/>
      <c r="H261" s="177"/>
      <c r="I261" s="177"/>
      <c r="J261" s="177"/>
      <c r="K261" s="82"/>
      <c r="L261" s="82"/>
      <c r="M261" s="82"/>
      <c r="N261" s="82"/>
      <c r="O261" s="82"/>
      <c r="P261" s="82"/>
      <c r="Q261" s="82"/>
      <c r="R261" s="82"/>
      <c r="S261" s="82"/>
      <c r="T261" s="82"/>
      <c r="U261" s="82"/>
      <c r="V261" s="82"/>
      <c r="W261" s="82"/>
      <c r="X261" s="82"/>
      <c r="Y261" s="82"/>
      <c r="Z261" s="82"/>
      <c r="AA261" s="82"/>
      <c r="AB261" s="82"/>
      <c r="AC261" s="82"/>
    </row>
    <row r="262" spans="2:29" ht="15.75" customHeight="1">
      <c r="B262" s="83"/>
      <c r="C262" s="188"/>
      <c r="D262" s="177"/>
      <c r="E262" s="177"/>
      <c r="F262" s="177"/>
      <c r="G262" s="177"/>
      <c r="H262" s="177"/>
      <c r="I262" s="177"/>
      <c r="J262" s="177"/>
      <c r="K262" s="82"/>
      <c r="L262" s="82"/>
      <c r="M262" s="82"/>
      <c r="N262" s="82"/>
      <c r="O262" s="82"/>
      <c r="P262" s="82"/>
      <c r="Q262" s="82"/>
      <c r="R262" s="82"/>
      <c r="S262" s="82"/>
      <c r="T262" s="82"/>
      <c r="U262" s="82"/>
      <c r="V262" s="82"/>
      <c r="W262" s="82"/>
      <c r="X262" s="82"/>
      <c r="Y262" s="82"/>
      <c r="Z262" s="82"/>
      <c r="AA262" s="82"/>
      <c r="AB262" s="82"/>
      <c r="AC262" s="82"/>
    </row>
    <row r="263" spans="2:29" ht="15.75" customHeight="1">
      <c r="B263" s="83"/>
      <c r="C263" s="188"/>
      <c r="D263" s="177"/>
      <c r="E263" s="177"/>
      <c r="F263" s="177"/>
      <c r="G263" s="177"/>
      <c r="H263" s="177"/>
      <c r="I263" s="177"/>
      <c r="J263" s="177"/>
      <c r="K263" s="82"/>
      <c r="L263" s="82"/>
      <c r="M263" s="82"/>
      <c r="N263" s="82"/>
      <c r="O263" s="82"/>
      <c r="P263" s="82"/>
      <c r="Q263" s="82"/>
      <c r="R263" s="82"/>
      <c r="S263" s="82"/>
      <c r="T263" s="82"/>
      <c r="U263" s="82"/>
      <c r="V263" s="82"/>
      <c r="W263" s="82"/>
      <c r="X263" s="82"/>
      <c r="Y263" s="82"/>
      <c r="Z263" s="82"/>
      <c r="AA263" s="82"/>
      <c r="AB263" s="82"/>
      <c r="AC263" s="82"/>
    </row>
    <row r="264" spans="2:29" ht="15.75" customHeight="1">
      <c r="B264" s="83"/>
      <c r="C264" s="188"/>
      <c r="D264" s="177"/>
      <c r="E264" s="177"/>
      <c r="F264" s="177"/>
      <c r="G264" s="177"/>
      <c r="H264" s="177"/>
      <c r="I264" s="177"/>
      <c r="J264" s="177"/>
      <c r="K264" s="82"/>
      <c r="L264" s="82"/>
      <c r="M264" s="82"/>
      <c r="N264" s="82"/>
      <c r="O264" s="82"/>
      <c r="P264" s="82"/>
      <c r="Q264" s="82"/>
      <c r="R264" s="82"/>
      <c r="S264" s="82"/>
      <c r="T264" s="82"/>
      <c r="U264" s="82"/>
      <c r="V264" s="82"/>
      <c r="W264" s="82"/>
      <c r="X264" s="82"/>
      <c r="Y264" s="82"/>
      <c r="Z264" s="82"/>
      <c r="AA264" s="82"/>
      <c r="AB264" s="82"/>
      <c r="AC264" s="82"/>
    </row>
    <row r="265" spans="2:29" ht="15.75" customHeight="1">
      <c r="B265" s="83"/>
      <c r="C265" s="188"/>
      <c r="D265" s="177"/>
      <c r="E265" s="177"/>
      <c r="F265" s="177"/>
      <c r="G265" s="177"/>
      <c r="H265" s="177"/>
      <c r="I265" s="177"/>
      <c r="J265" s="177"/>
      <c r="K265" s="82"/>
      <c r="L265" s="82"/>
      <c r="M265" s="82"/>
      <c r="N265" s="82"/>
      <c r="O265" s="82"/>
      <c r="P265" s="82"/>
      <c r="Q265" s="82"/>
      <c r="R265" s="82"/>
      <c r="S265" s="82"/>
      <c r="T265" s="82"/>
      <c r="U265" s="82"/>
      <c r="V265" s="82"/>
      <c r="W265" s="82"/>
      <c r="X265" s="82"/>
      <c r="Y265" s="82"/>
      <c r="Z265" s="82"/>
      <c r="AA265" s="82"/>
      <c r="AB265" s="82"/>
      <c r="AC265" s="82"/>
    </row>
    <row r="266" spans="2:29" ht="15.75" customHeight="1">
      <c r="B266" s="83"/>
      <c r="C266" s="188"/>
      <c r="D266" s="177"/>
      <c r="E266" s="177"/>
      <c r="F266" s="177"/>
      <c r="G266" s="177"/>
      <c r="H266" s="177"/>
      <c r="I266" s="177"/>
      <c r="J266" s="177"/>
      <c r="K266" s="82"/>
      <c r="L266" s="82"/>
      <c r="M266" s="82"/>
      <c r="N266" s="82"/>
      <c r="O266" s="82"/>
      <c r="P266" s="82"/>
      <c r="Q266" s="82"/>
      <c r="R266" s="82"/>
      <c r="S266" s="82"/>
      <c r="T266" s="82"/>
      <c r="U266" s="82"/>
      <c r="V266" s="82"/>
      <c r="W266" s="82"/>
      <c r="X266" s="82"/>
      <c r="Y266" s="82"/>
      <c r="Z266" s="82"/>
      <c r="AA266" s="82"/>
      <c r="AB266" s="82"/>
      <c r="AC266" s="82"/>
    </row>
    <row r="267" spans="2:29" ht="15.75" customHeight="1">
      <c r="B267" s="83"/>
      <c r="C267" s="188"/>
      <c r="D267" s="177"/>
      <c r="E267" s="177"/>
      <c r="F267" s="177"/>
      <c r="G267" s="177"/>
      <c r="H267" s="177"/>
      <c r="I267" s="177"/>
      <c r="J267" s="177"/>
      <c r="K267" s="82"/>
      <c r="L267" s="82"/>
      <c r="M267" s="82"/>
      <c r="N267" s="82"/>
      <c r="O267" s="82"/>
      <c r="P267" s="82"/>
      <c r="Q267" s="82"/>
      <c r="R267" s="82"/>
      <c r="S267" s="82"/>
      <c r="T267" s="82"/>
      <c r="U267" s="82"/>
      <c r="V267" s="82"/>
      <c r="W267" s="82"/>
      <c r="X267" s="82"/>
      <c r="Y267" s="82"/>
      <c r="Z267" s="82"/>
      <c r="AA267" s="82"/>
      <c r="AB267" s="82"/>
      <c r="AC267" s="82"/>
    </row>
    <row r="268" spans="2:29" ht="15.75" customHeight="1">
      <c r="B268" s="83"/>
      <c r="C268" s="188"/>
      <c r="D268" s="177"/>
      <c r="E268" s="177"/>
      <c r="F268" s="177"/>
      <c r="G268" s="177"/>
      <c r="H268" s="177"/>
      <c r="I268" s="177"/>
      <c r="J268" s="177"/>
      <c r="K268" s="82"/>
      <c r="L268" s="82"/>
      <c r="M268" s="82"/>
      <c r="N268" s="82"/>
      <c r="O268" s="82"/>
      <c r="P268" s="82"/>
      <c r="Q268" s="82"/>
      <c r="R268" s="82"/>
      <c r="S268" s="82"/>
      <c r="T268" s="82"/>
      <c r="U268" s="82"/>
      <c r="V268" s="82"/>
      <c r="W268" s="82"/>
      <c r="X268" s="82"/>
      <c r="Y268" s="82"/>
      <c r="Z268" s="82"/>
      <c r="AA268" s="82"/>
      <c r="AB268" s="82"/>
      <c r="AC268" s="82"/>
    </row>
    <row r="269" spans="2:29" ht="15.75" customHeight="1">
      <c r="B269" s="83"/>
      <c r="C269" s="188"/>
      <c r="D269" s="177"/>
      <c r="E269" s="177"/>
      <c r="F269" s="177"/>
      <c r="G269" s="177"/>
      <c r="H269" s="177"/>
      <c r="I269" s="177"/>
      <c r="J269" s="177"/>
      <c r="K269" s="82"/>
      <c r="L269" s="82"/>
      <c r="M269" s="82"/>
      <c r="N269" s="82"/>
      <c r="O269" s="82"/>
      <c r="P269" s="82"/>
      <c r="Q269" s="82"/>
      <c r="R269" s="82"/>
      <c r="S269" s="82"/>
      <c r="T269" s="82"/>
      <c r="U269" s="82"/>
      <c r="V269" s="82"/>
      <c r="W269" s="82"/>
      <c r="X269" s="82"/>
      <c r="Y269" s="82"/>
      <c r="Z269" s="82"/>
      <c r="AA269" s="82"/>
      <c r="AB269" s="82"/>
      <c r="AC269" s="82"/>
    </row>
    <row r="270" spans="2:29" ht="15.75" customHeight="1">
      <c r="B270" s="83"/>
      <c r="C270" s="188"/>
      <c r="D270" s="177"/>
      <c r="E270" s="177"/>
      <c r="F270" s="177"/>
      <c r="G270" s="177"/>
      <c r="H270" s="177"/>
      <c r="I270" s="177"/>
      <c r="J270" s="177"/>
      <c r="K270" s="82"/>
      <c r="L270" s="82"/>
      <c r="M270" s="82"/>
      <c r="N270" s="82"/>
      <c r="O270" s="82"/>
      <c r="P270" s="82"/>
      <c r="Q270" s="82"/>
      <c r="R270" s="82"/>
      <c r="S270" s="82"/>
      <c r="T270" s="82"/>
      <c r="U270" s="82"/>
      <c r="V270" s="82"/>
      <c r="W270" s="82"/>
      <c r="X270" s="82"/>
      <c r="Y270" s="82"/>
      <c r="Z270" s="82"/>
      <c r="AA270" s="82"/>
      <c r="AB270" s="82"/>
      <c r="AC270" s="82"/>
    </row>
    <row r="271" spans="2:29" ht="15.75" customHeight="1">
      <c r="B271" s="83"/>
      <c r="C271" s="188"/>
      <c r="D271" s="177"/>
      <c r="E271" s="177"/>
      <c r="F271" s="177"/>
      <c r="G271" s="177"/>
      <c r="H271" s="177"/>
      <c r="I271" s="177"/>
      <c r="J271" s="177"/>
      <c r="K271" s="82"/>
      <c r="L271" s="82"/>
      <c r="M271" s="82"/>
      <c r="N271" s="82"/>
      <c r="O271" s="82"/>
      <c r="P271" s="82"/>
      <c r="Q271" s="82"/>
      <c r="R271" s="82"/>
      <c r="S271" s="82"/>
      <c r="T271" s="82"/>
      <c r="U271" s="82"/>
      <c r="V271" s="82"/>
      <c r="W271" s="82"/>
      <c r="X271" s="82"/>
      <c r="Y271" s="82"/>
      <c r="Z271" s="82"/>
      <c r="AA271" s="82"/>
      <c r="AB271" s="82"/>
      <c r="AC271" s="82"/>
    </row>
    <row r="272" spans="2:29" ht="15.75" customHeight="1">
      <c r="B272" s="83"/>
      <c r="C272" s="188"/>
      <c r="D272" s="177"/>
      <c r="E272" s="177"/>
      <c r="F272" s="177"/>
      <c r="G272" s="177"/>
      <c r="H272" s="177"/>
      <c r="I272" s="177"/>
      <c r="J272" s="177"/>
      <c r="K272" s="82"/>
      <c r="L272" s="82"/>
      <c r="M272" s="82"/>
      <c r="N272" s="82"/>
      <c r="O272" s="82"/>
      <c r="P272" s="82"/>
      <c r="Q272" s="82"/>
      <c r="R272" s="82"/>
      <c r="S272" s="82"/>
      <c r="T272" s="82"/>
      <c r="U272" s="82"/>
      <c r="V272" s="82"/>
      <c r="W272" s="82"/>
      <c r="X272" s="82"/>
      <c r="Y272" s="82"/>
      <c r="Z272" s="82"/>
      <c r="AA272" s="82"/>
      <c r="AB272" s="82"/>
      <c r="AC272" s="82"/>
    </row>
    <row r="273" spans="2:29" ht="15.75" customHeight="1">
      <c r="B273" s="83"/>
      <c r="C273" s="188"/>
      <c r="D273" s="177"/>
      <c r="E273" s="177"/>
      <c r="F273" s="177"/>
      <c r="G273" s="177"/>
      <c r="H273" s="177"/>
      <c r="I273" s="177"/>
      <c r="J273" s="177"/>
      <c r="K273" s="82"/>
      <c r="L273" s="82"/>
      <c r="M273" s="82"/>
      <c r="N273" s="82"/>
      <c r="O273" s="82"/>
      <c r="P273" s="82"/>
      <c r="Q273" s="82"/>
      <c r="R273" s="82"/>
      <c r="S273" s="82"/>
      <c r="T273" s="82"/>
      <c r="U273" s="82"/>
      <c r="V273" s="82"/>
      <c r="W273" s="82"/>
      <c r="X273" s="82"/>
      <c r="Y273" s="82"/>
      <c r="Z273" s="82"/>
      <c r="AA273" s="82"/>
      <c r="AB273" s="82"/>
      <c r="AC273" s="82"/>
    </row>
    <row r="274" spans="2:29" ht="15.75" customHeight="1">
      <c r="B274" s="83"/>
      <c r="C274" s="188"/>
      <c r="D274" s="177"/>
      <c r="E274" s="177"/>
      <c r="F274" s="177"/>
      <c r="G274" s="177"/>
      <c r="H274" s="177"/>
      <c r="I274" s="177"/>
      <c r="J274" s="177"/>
      <c r="K274" s="82"/>
      <c r="L274" s="82"/>
      <c r="M274" s="82"/>
      <c r="N274" s="82"/>
      <c r="O274" s="82"/>
      <c r="P274" s="82"/>
      <c r="Q274" s="82"/>
      <c r="R274" s="82"/>
      <c r="S274" s="82"/>
      <c r="T274" s="82"/>
      <c r="U274" s="82"/>
      <c r="V274" s="82"/>
      <c r="W274" s="82"/>
      <c r="X274" s="82"/>
      <c r="Y274" s="82"/>
      <c r="Z274" s="82"/>
      <c r="AA274" s="82"/>
      <c r="AB274" s="82"/>
      <c r="AC274" s="82"/>
    </row>
    <row r="275" spans="2:29" ht="15.75" customHeight="1">
      <c r="B275" s="83"/>
      <c r="C275" s="188"/>
      <c r="D275" s="177"/>
      <c r="E275" s="177"/>
      <c r="F275" s="177"/>
      <c r="G275" s="177"/>
      <c r="H275" s="177"/>
      <c r="I275" s="177"/>
      <c r="J275" s="177"/>
      <c r="K275" s="82"/>
      <c r="L275" s="82"/>
      <c r="M275" s="82"/>
      <c r="N275" s="82"/>
      <c r="O275" s="82"/>
      <c r="P275" s="82"/>
      <c r="Q275" s="82"/>
      <c r="R275" s="82"/>
      <c r="S275" s="82"/>
      <c r="T275" s="82"/>
      <c r="U275" s="82"/>
      <c r="V275" s="82"/>
      <c r="W275" s="82"/>
      <c r="X275" s="82"/>
      <c r="Y275" s="82"/>
      <c r="Z275" s="82"/>
      <c r="AA275" s="82"/>
      <c r="AB275" s="82"/>
      <c r="AC275" s="82"/>
    </row>
    <row r="276" spans="2:29" ht="15.75" customHeight="1">
      <c r="B276" s="83"/>
      <c r="C276" s="188"/>
      <c r="D276" s="177"/>
      <c r="E276" s="177"/>
      <c r="F276" s="177"/>
      <c r="G276" s="177"/>
      <c r="H276" s="177"/>
      <c r="I276" s="177"/>
      <c r="J276" s="177"/>
      <c r="K276" s="82"/>
      <c r="L276" s="82"/>
      <c r="M276" s="82"/>
      <c r="N276" s="82"/>
      <c r="O276" s="82"/>
      <c r="P276" s="82"/>
      <c r="Q276" s="82"/>
      <c r="R276" s="82"/>
      <c r="S276" s="82"/>
      <c r="T276" s="82"/>
      <c r="U276" s="82"/>
      <c r="V276" s="82"/>
      <c r="W276" s="82"/>
      <c r="X276" s="82"/>
      <c r="Y276" s="82"/>
      <c r="Z276" s="82"/>
      <c r="AA276" s="82"/>
      <c r="AB276" s="82"/>
      <c r="AC276" s="82"/>
    </row>
    <row r="277" spans="2:29" ht="15.75" customHeight="1">
      <c r="B277" s="83"/>
      <c r="C277" s="188"/>
      <c r="D277" s="177"/>
      <c r="E277" s="177"/>
      <c r="F277" s="177"/>
      <c r="G277" s="177"/>
      <c r="H277" s="177"/>
      <c r="I277" s="177"/>
      <c r="J277" s="177"/>
      <c r="K277" s="82"/>
      <c r="L277" s="82"/>
      <c r="M277" s="82"/>
      <c r="N277" s="82"/>
      <c r="O277" s="82"/>
      <c r="P277" s="82"/>
      <c r="Q277" s="82"/>
      <c r="R277" s="82"/>
      <c r="S277" s="82"/>
      <c r="T277" s="82"/>
      <c r="U277" s="82"/>
      <c r="V277" s="82"/>
      <c r="W277" s="82"/>
      <c r="X277" s="82"/>
      <c r="Y277" s="82"/>
      <c r="Z277" s="82"/>
      <c r="AA277" s="82"/>
      <c r="AB277" s="82"/>
      <c r="AC277" s="82"/>
    </row>
    <row r="278" spans="2:29" ht="15.75" customHeight="1">
      <c r="B278" s="83"/>
      <c r="C278" s="188"/>
      <c r="D278" s="177"/>
      <c r="E278" s="177"/>
      <c r="F278" s="177"/>
      <c r="G278" s="177"/>
      <c r="H278" s="177"/>
      <c r="I278" s="177"/>
      <c r="J278" s="177"/>
      <c r="K278" s="82"/>
      <c r="L278" s="82"/>
      <c r="M278" s="82"/>
      <c r="N278" s="82"/>
      <c r="O278" s="82"/>
      <c r="P278" s="82"/>
      <c r="Q278" s="82"/>
      <c r="R278" s="82"/>
      <c r="S278" s="82"/>
      <c r="T278" s="82"/>
      <c r="U278" s="82"/>
      <c r="V278" s="82"/>
      <c r="W278" s="82"/>
      <c r="X278" s="82"/>
      <c r="Y278" s="82"/>
      <c r="Z278" s="82"/>
      <c r="AA278" s="82"/>
      <c r="AB278" s="82"/>
      <c r="AC278" s="82"/>
    </row>
    <row r="279" spans="2:29" ht="15.75" customHeight="1">
      <c r="B279" s="83"/>
      <c r="C279" s="188"/>
      <c r="D279" s="177"/>
      <c r="E279" s="177"/>
      <c r="F279" s="177"/>
      <c r="G279" s="177"/>
      <c r="H279" s="177"/>
      <c r="I279" s="177"/>
      <c r="J279" s="177"/>
      <c r="K279" s="82"/>
      <c r="L279" s="82"/>
      <c r="M279" s="82"/>
      <c r="N279" s="82"/>
      <c r="O279" s="82"/>
      <c r="P279" s="82"/>
      <c r="Q279" s="82"/>
      <c r="R279" s="82"/>
      <c r="S279" s="82"/>
      <c r="T279" s="82"/>
      <c r="U279" s="82"/>
      <c r="V279" s="82"/>
      <c r="W279" s="82"/>
      <c r="X279" s="82"/>
      <c r="Y279" s="82"/>
      <c r="Z279" s="82"/>
      <c r="AA279" s="82"/>
      <c r="AB279" s="82"/>
      <c r="AC279" s="82"/>
    </row>
    <row r="280" spans="2:29" ht="15.75" customHeight="1">
      <c r="B280" s="83"/>
      <c r="C280" s="188"/>
      <c r="D280" s="177"/>
      <c r="E280" s="177"/>
      <c r="F280" s="177"/>
      <c r="G280" s="177"/>
      <c r="H280" s="177"/>
      <c r="I280" s="177"/>
      <c r="J280" s="177"/>
      <c r="K280" s="82"/>
      <c r="L280" s="82"/>
      <c r="M280" s="82"/>
      <c r="N280" s="82"/>
      <c r="O280" s="82"/>
      <c r="P280" s="82"/>
      <c r="Q280" s="82"/>
      <c r="R280" s="82"/>
      <c r="S280" s="82"/>
      <c r="T280" s="82"/>
      <c r="U280" s="82"/>
      <c r="V280" s="82"/>
      <c r="W280" s="82"/>
      <c r="X280" s="82"/>
      <c r="Y280" s="82"/>
      <c r="Z280" s="82"/>
      <c r="AA280" s="82"/>
      <c r="AB280" s="82"/>
      <c r="AC280" s="82"/>
    </row>
    <row r="281" spans="2:29" ht="15.75" customHeight="1">
      <c r="B281" s="83"/>
      <c r="C281" s="188"/>
      <c r="D281" s="177"/>
      <c r="E281" s="177"/>
      <c r="F281" s="177"/>
      <c r="G281" s="177"/>
      <c r="H281" s="177"/>
      <c r="I281" s="177"/>
      <c r="J281" s="177"/>
      <c r="K281" s="82"/>
      <c r="L281" s="82"/>
      <c r="M281" s="82"/>
      <c r="N281" s="82"/>
      <c r="O281" s="82"/>
      <c r="P281" s="82"/>
      <c r="Q281" s="82"/>
      <c r="R281" s="82"/>
      <c r="S281" s="82"/>
      <c r="T281" s="82"/>
      <c r="U281" s="82"/>
      <c r="V281" s="82"/>
      <c r="W281" s="82"/>
      <c r="X281" s="82"/>
      <c r="Y281" s="82"/>
      <c r="Z281" s="82"/>
      <c r="AA281" s="82"/>
      <c r="AB281" s="82"/>
      <c r="AC281" s="82"/>
    </row>
    <row r="282" spans="2:29" ht="15.75" customHeight="1">
      <c r="B282" s="83"/>
      <c r="C282" s="188"/>
      <c r="D282" s="177"/>
      <c r="E282" s="177"/>
      <c r="F282" s="177"/>
      <c r="G282" s="177"/>
      <c r="H282" s="177"/>
      <c r="I282" s="177"/>
      <c r="J282" s="177"/>
      <c r="K282" s="82"/>
      <c r="L282" s="82"/>
      <c r="M282" s="82"/>
      <c r="N282" s="82"/>
      <c r="O282" s="82"/>
      <c r="P282" s="82"/>
      <c r="Q282" s="82"/>
      <c r="R282" s="82"/>
      <c r="S282" s="82"/>
      <c r="T282" s="82"/>
      <c r="U282" s="82"/>
      <c r="V282" s="82"/>
      <c r="W282" s="82"/>
      <c r="X282" s="82"/>
      <c r="Y282" s="82"/>
      <c r="Z282" s="82"/>
      <c r="AA282" s="82"/>
      <c r="AB282" s="82"/>
      <c r="AC282" s="82"/>
    </row>
    <row r="283" spans="2:29" ht="15.75" customHeight="1">
      <c r="B283" s="83"/>
      <c r="C283" s="188"/>
      <c r="D283" s="177"/>
      <c r="E283" s="177"/>
      <c r="F283" s="177"/>
      <c r="G283" s="177"/>
      <c r="H283" s="177"/>
      <c r="I283" s="177"/>
      <c r="J283" s="177"/>
      <c r="K283" s="82"/>
      <c r="L283" s="82"/>
      <c r="M283" s="82"/>
      <c r="N283" s="82"/>
      <c r="O283" s="82"/>
      <c r="P283" s="82"/>
      <c r="Q283" s="82"/>
      <c r="R283" s="82"/>
      <c r="S283" s="82"/>
      <c r="T283" s="82"/>
      <c r="U283" s="82"/>
      <c r="V283" s="82"/>
      <c r="W283" s="82"/>
      <c r="X283" s="82"/>
      <c r="Y283" s="82"/>
      <c r="Z283" s="82"/>
      <c r="AA283" s="82"/>
      <c r="AB283" s="82"/>
      <c r="AC283" s="82"/>
    </row>
    <row r="284" spans="2:29" ht="15.75" customHeight="1">
      <c r="B284" s="83"/>
      <c r="C284" s="188"/>
      <c r="D284" s="177"/>
      <c r="E284" s="177"/>
      <c r="F284" s="177"/>
      <c r="G284" s="177"/>
      <c r="H284" s="177"/>
      <c r="I284" s="177"/>
      <c r="J284" s="177"/>
      <c r="K284" s="82"/>
      <c r="L284" s="82"/>
      <c r="M284" s="82"/>
      <c r="N284" s="82"/>
      <c r="O284" s="82"/>
      <c r="P284" s="82"/>
      <c r="Q284" s="82"/>
      <c r="R284" s="82"/>
      <c r="S284" s="82"/>
      <c r="T284" s="82"/>
      <c r="U284" s="82"/>
      <c r="V284" s="82"/>
      <c r="W284" s="82"/>
      <c r="X284" s="82"/>
      <c r="Y284" s="82"/>
      <c r="Z284" s="82"/>
      <c r="AA284" s="82"/>
      <c r="AB284" s="82"/>
      <c r="AC284" s="82"/>
    </row>
    <row r="285" spans="2:29" ht="15.75" customHeight="1">
      <c r="B285" s="83"/>
      <c r="C285" s="188"/>
      <c r="D285" s="177"/>
      <c r="E285" s="177"/>
      <c r="F285" s="177"/>
      <c r="G285" s="177"/>
      <c r="H285" s="177"/>
      <c r="I285" s="177"/>
      <c r="J285" s="177"/>
      <c r="K285" s="82"/>
      <c r="L285" s="82"/>
      <c r="M285" s="82"/>
      <c r="N285" s="82"/>
      <c r="O285" s="82"/>
      <c r="P285" s="82"/>
      <c r="Q285" s="82"/>
      <c r="R285" s="82"/>
      <c r="S285" s="82"/>
      <c r="T285" s="82"/>
      <c r="U285" s="82"/>
      <c r="V285" s="82"/>
      <c r="W285" s="82"/>
      <c r="X285" s="82"/>
      <c r="Y285" s="82"/>
      <c r="Z285" s="82"/>
      <c r="AA285" s="82"/>
      <c r="AB285" s="82"/>
      <c r="AC285" s="82"/>
    </row>
    <row r="286" spans="2:29" ht="15.75" customHeight="1">
      <c r="B286" s="83"/>
      <c r="C286" s="188"/>
      <c r="D286" s="177"/>
      <c r="E286" s="177"/>
      <c r="F286" s="177"/>
      <c r="G286" s="177"/>
      <c r="H286" s="177"/>
      <c r="I286" s="177"/>
      <c r="J286" s="177"/>
      <c r="K286" s="82"/>
      <c r="L286" s="82"/>
      <c r="M286" s="82"/>
      <c r="N286" s="82"/>
      <c r="O286" s="82"/>
      <c r="P286" s="82"/>
      <c r="Q286" s="82"/>
      <c r="R286" s="82"/>
      <c r="S286" s="82"/>
      <c r="T286" s="82"/>
      <c r="U286" s="82"/>
      <c r="V286" s="82"/>
      <c r="W286" s="82"/>
      <c r="X286" s="82"/>
      <c r="Y286" s="82"/>
      <c r="Z286" s="82"/>
      <c r="AA286" s="82"/>
      <c r="AB286" s="82"/>
      <c r="AC286" s="82"/>
    </row>
    <row r="287" spans="2:29" ht="15.75" customHeight="1">
      <c r="B287" s="83"/>
      <c r="C287" s="188"/>
      <c r="D287" s="177"/>
      <c r="E287" s="177"/>
      <c r="F287" s="177"/>
      <c r="G287" s="177"/>
      <c r="H287" s="177"/>
      <c r="I287" s="177"/>
      <c r="J287" s="177"/>
      <c r="K287" s="82"/>
      <c r="L287" s="82"/>
      <c r="M287" s="82"/>
      <c r="N287" s="82"/>
      <c r="O287" s="82"/>
      <c r="P287" s="82"/>
      <c r="Q287" s="82"/>
      <c r="R287" s="82"/>
      <c r="S287" s="82"/>
      <c r="T287" s="82"/>
      <c r="U287" s="82"/>
      <c r="V287" s="82"/>
      <c r="W287" s="82"/>
      <c r="X287" s="82"/>
      <c r="Y287" s="82"/>
      <c r="Z287" s="82"/>
      <c r="AA287" s="82"/>
      <c r="AB287" s="82"/>
      <c r="AC287" s="82"/>
    </row>
    <row r="288" spans="2:29" ht="15.75" customHeight="1">
      <c r="B288" s="83"/>
      <c r="C288" s="188"/>
      <c r="D288" s="177"/>
      <c r="E288" s="177"/>
      <c r="F288" s="177"/>
      <c r="G288" s="177"/>
      <c r="H288" s="177"/>
      <c r="I288" s="177"/>
      <c r="J288" s="177"/>
      <c r="K288" s="82"/>
      <c r="L288" s="82"/>
      <c r="M288" s="82"/>
      <c r="N288" s="82"/>
      <c r="O288" s="82"/>
      <c r="P288" s="82"/>
      <c r="Q288" s="82"/>
      <c r="R288" s="82"/>
      <c r="S288" s="82"/>
      <c r="T288" s="82"/>
      <c r="U288" s="82"/>
      <c r="V288" s="82"/>
      <c r="W288" s="82"/>
      <c r="X288" s="82"/>
      <c r="Y288" s="82"/>
      <c r="Z288" s="82"/>
      <c r="AA288" s="82"/>
      <c r="AB288" s="82"/>
      <c r="AC288" s="82"/>
    </row>
    <row r="289" spans="2:29" ht="15.75" customHeight="1">
      <c r="B289" s="83"/>
      <c r="C289" s="188"/>
      <c r="D289" s="177"/>
      <c r="E289" s="177"/>
      <c r="F289" s="177"/>
      <c r="G289" s="177"/>
      <c r="H289" s="177"/>
      <c r="I289" s="177"/>
      <c r="J289" s="177"/>
      <c r="K289" s="82"/>
      <c r="L289" s="82"/>
      <c r="M289" s="82"/>
      <c r="N289" s="82"/>
      <c r="O289" s="82"/>
      <c r="P289" s="82"/>
      <c r="Q289" s="82"/>
      <c r="R289" s="82"/>
      <c r="S289" s="82"/>
      <c r="T289" s="82"/>
      <c r="U289" s="82"/>
      <c r="V289" s="82"/>
      <c r="W289" s="82"/>
      <c r="X289" s="82"/>
      <c r="Y289" s="82"/>
      <c r="Z289" s="82"/>
      <c r="AA289" s="82"/>
      <c r="AB289" s="82"/>
      <c r="AC289" s="82"/>
    </row>
    <row r="290" spans="2:29" ht="15.75" customHeight="1">
      <c r="B290" s="83"/>
      <c r="C290" s="188"/>
      <c r="D290" s="177"/>
      <c r="E290" s="177"/>
      <c r="F290" s="177"/>
      <c r="G290" s="177"/>
      <c r="H290" s="177"/>
      <c r="I290" s="177"/>
      <c r="J290" s="177"/>
      <c r="K290" s="82"/>
      <c r="L290" s="82"/>
      <c r="M290" s="82"/>
      <c r="N290" s="82"/>
      <c r="O290" s="82"/>
      <c r="P290" s="82"/>
      <c r="Q290" s="82"/>
      <c r="R290" s="82"/>
      <c r="S290" s="82"/>
      <c r="T290" s="82"/>
      <c r="U290" s="82"/>
      <c r="V290" s="82"/>
      <c r="W290" s="82"/>
      <c r="X290" s="82"/>
      <c r="Y290" s="82"/>
      <c r="Z290" s="82"/>
      <c r="AA290" s="82"/>
      <c r="AB290" s="82"/>
      <c r="AC290" s="82"/>
    </row>
    <row r="291" spans="2:29" ht="15.75" customHeight="1">
      <c r="B291" s="83"/>
      <c r="C291" s="188"/>
      <c r="D291" s="177"/>
      <c r="E291" s="177"/>
      <c r="F291" s="177"/>
      <c r="G291" s="177"/>
      <c r="H291" s="177"/>
      <c r="I291" s="177"/>
      <c r="J291" s="177"/>
      <c r="K291" s="82"/>
      <c r="L291" s="82"/>
      <c r="M291" s="82"/>
      <c r="N291" s="82"/>
      <c r="O291" s="82"/>
      <c r="P291" s="82"/>
      <c r="Q291" s="82"/>
      <c r="R291" s="82"/>
      <c r="S291" s="82"/>
      <c r="T291" s="82"/>
      <c r="U291" s="82"/>
      <c r="V291" s="82"/>
      <c r="W291" s="82"/>
      <c r="X291" s="82"/>
      <c r="Y291" s="82"/>
      <c r="Z291" s="82"/>
      <c r="AA291" s="82"/>
      <c r="AB291" s="82"/>
      <c r="AC291" s="82"/>
    </row>
    <row r="292" spans="2:29" ht="15.75" customHeight="1">
      <c r="B292" s="83"/>
      <c r="C292" s="188"/>
      <c r="D292" s="177"/>
      <c r="E292" s="177"/>
      <c r="F292" s="177"/>
      <c r="G292" s="177"/>
      <c r="H292" s="177"/>
      <c r="I292" s="177"/>
      <c r="J292" s="177"/>
      <c r="K292" s="82"/>
      <c r="L292" s="82"/>
      <c r="M292" s="82"/>
      <c r="N292" s="82"/>
      <c r="O292" s="82"/>
      <c r="P292" s="82"/>
      <c r="Q292" s="82"/>
      <c r="R292" s="82"/>
      <c r="S292" s="82"/>
      <c r="T292" s="82"/>
      <c r="U292" s="82"/>
      <c r="V292" s="82"/>
      <c r="W292" s="82"/>
      <c r="X292" s="82"/>
      <c r="Y292" s="82"/>
      <c r="Z292" s="82"/>
      <c r="AA292" s="82"/>
      <c r="AB292" s="82"/>
      <c r="AC292" s="82"/>
    </row>
    <row r="293" spans="2:29" ht="15.75" customHeight="1">
      <c r="B293" s="83"/>
      <c r="C293" s="188"/>
      <c r="D293" s="177"/>
      <c r="E293" s="177"/>
      <c r="F293" s="177"/>
      <c r="G293" s="177"/>
      <c r="H293" s="177"/>
      <c r="I293" s="177"/>
      <c r="J293" s="177"/>
      <c r="K293" s="82"/>
      <c r="L293" s="82"/>
      <c r="M293" s="82"/>
      <c r="N293" s="82"/>
      <c r="O293" s="82"/>
      <c r="P293" s="82"/>
      <c r="Q293" s="82"/>
      <c r="R293" s="82"/>
      <c r="S293" s="82"/>
      <c r="T293" s="82"/>
      <c r="U293" s="82"/>
      <c r="V293" s="82"/>
      <c r="W293" s="82"/>
      <c r="X293" s="82"/>
      <c r="Y293" s="82"/>
      <c r="Z293" s="82"/>
      <c r="AA293" s="82"/>
      <c r="AB293" s="82"/>
      <c r="AC293" s="82"/>
    </row>
    <row r="294" spans="2:29" ht="15.75" customHeight="1">
      <c r="B294" s="83"/>
      <c r="C294" s="188"/>
      <c r="D294" s="177"/>
      <c r="E294" s="177"/>
      <c r="F294" s="177"/>
      <c r="G294" s="177"/>
      <c r="H294" s="177"/>
      <c r="I294" s="177"/>
      <c r="J294" s="177"/>
      <c r="K294" s="82"/>
      <c r="L294" s="82"/>
      <c r="M294" s="82"/>
      <c r="N294" s="82"/>
      <c r="O294" s="82"/>
      <c r="P294" s="82"/>
      <c r="Q294" s="82"/>
      <c r="R294" s="82"/>
      <c r="S294" s="82"/>
      <c r="T294" s="82"/>
      <c r="U294" s="82"/>
      <c r="V294" s="82"/>
      <c r="W294" s="82"/>
      <c r="X294" s="82"/>
      <c r="Y294" s="82"/>
      <c r="Z294" s="82"/>
      <c r="AA294" s="82"/>
      <c r="AB294" s="82"/>
      <c r="AC294" s="82"/>
    </row>
    <row r="295" spans="2:29" ht="15.75" customHeight="1">
      <c r="B295" s="83"/>
      <c r="C295" s="188"/>
      <c r="D295" s="177"/>
      <c r="E295" s="177"/>
      <c r="F295" s="177"/>
      <c r="G295" s="177"/>
      <c r="H295" s="177"/>
      <c r="I295" s="177"/>
      <c r="J295" s="177"/>
      <c r="K295" s="82"/>
      <c r="L295" s="82"/>
      <c r="M295" s="82"/>
      <c r="N295" s="82"/>
      <c r="O295" s="82"/>
      <c r="P295" s="82"/>
      <c r="Q295" s="82"/>
      <c r="R295" s="82"/>
      <c r="S295" s="82"/>
      <c r="T295" s="82"/>
      <c r="U295" s="82"/>
      <c r="V295" s="82"/>
      <c r="W295" s="82"/>
      <c r="X295" s="82"/>
      <c r="Y295" s="82"/>
      <c r="Z295" s="82"/>
      <c r="AA295" s="82"/>
      <c r="AB295" s="82"/>
      <c r="AC295" s="82"/>
    </row>
    <row r="296" spans="2:29" ht="15.75" customHeight="1">
      <c r="B296" s="83"/>
      <c r="C296" s="188"/>
      <c r="D296" s="177"/>
      <c r="E296" s="177"/>
      <c r="F296" s="177"/>
      <c r="G296" s="177"/>
      <c r="H296" s="177"/>
      <c r="I296" s="177"/>
      <c r="J296" s="177"/>
      <c r="K296" s="82"/>
      <c r="L296" s="82"/>
      <c r="M296" s="82"/>
      <c r="N296" s="82"/>
      <c r="O296" s="82"/>
      <c r="P296" s="82"/>
      <c r="Q296" s="82"/>
      <c r="R296" s="82"/>
      <c r="S296" s="82"/>
      <c r="T296" s="82"/>
      <c r="U296" s="82"/>
      <c r="V296" s="82"/>
      <c r="W296" s="82"/>
      <c r="X296" s="82"/>
      <c r="Y296" s="82"/>
      <c r="Z296" s="82"/>
      <c r="AA296" s="82"/>
      <c r="AB296" s="82"/>
      <c r="AC296" s="82"/>
    </row>
    <row r="297" spans="2:29" ht="15.75" customHeight="1">
      <c r="B297" s="83"/>
      <c r="C297" s="188"/>
      <c r="D297" s="177"/>
      <c r="E297" s="177"/>
      <c r="F297" s="177"/>
      <c r="G297" s="177"/>
      <c r="H297" s="177"/>
      <c r="I297" s="177"/>
      <c r="J297" s="177"/>
      <c r="K297" s="82"/>
      <c r="L297" s="82"/>
      <c r="M297" s="82"/>
      <c r="N297" s="82"/>
      <c r="O297" s="82"/>
      <c r="P297" s="82"/>
      <c r="Q297" s="82"/>
      <c r="R297" s="82"/>
      <c r="S297" s="82"/>
      <c r="T297" s="82"/>
      <c r="U297" s="82"/>
      <c r="V297" s="82"/>
      <c r="W297" s="82"/>
      <c r="X297" s="82"/>
      <c r="Y297" s="82"/>
      <c r="Z297" s="82"/>
      <c r="AA297" s="82"/>
      <c r="AB297" s="82"/>
      <c r="AC297" s="82"/>
    </row>
    <row r="298" spans="2:29" ht="15.75" customHeight="1">
      <c r="B298" s="83"/>
      <c r="C298" s="188"/>
      <c r="D298" s="177"/>
      <c r="E298" s="177"/>
      <c r="F298" s="177"/>
      <c r="G298" s="177"/>
      <c r="H298" s="177"/>
      <c r="I298" s="177"/>
      <c r="J298" s="177"/>
      <c r="K298" s="82"/>
      <c r="L298" s="82"/>
      <c r="M298" s="82"/>
      <c r="N298" s="82"/>
      <c r="O298" s="82"/>
      <c r="P298" s="82"/>
      <c r="Q298" s="82"/>
      <c r="R298" s="82"/>
      <c r="S298" s="82"/>
      <c r="T298" s="82"/>
      <c r="U298" s="82"/>
      <c r="V298" s="82"/>
      <c r="W298" s="82"/>
      <c r="X298" s="82"/>
      <c r="Y298" s="82"/>
      <c r="Z298" s="82"/>
      <c r="AA298" s="82"/>
      <c r="AB298" s="82"/>
      <c r="AC298" s="82"/>
    </row>
    <row r="299" spans="2:29" ht="15.75" customHeight="1">
      <c r="B299" s="83"/>
      <c r="C299" s="188"/>
      <c r="D299" s="177"/>
      <c r="E299" s="177"/>
      <c r="F299" s="177"/>
      <c r="G299" s="177"/>
      <c r="H299" s="177"/>
      <c r="I299" s="177"/>
      <c r="J299" s="177"/>
      <c r="K299" s="82"/>
      <c r="L299" s="82"/>
      <c r="M299" s="82"/>
      <c r="N299" s="82"/>
      <c r="O299" s="82"/>
      <c r="P299" s="82"/>
      <c r="Q299" s="82"/>
      <c r="R299" s="82"/>
      <c r="S299" s="82"/>
      <c r="T299" s="82"/>
      <c r="U299" s="82"/>
      <c r="V299" s="82"/>
      <c r="W299" s="82"/>
      <c r="X299" s="82"/>
      <c r="Y299" s="82"/>
      <c r="Z299" s="82"/>
      <c r="AA299" s="82"/>
      <c r="AB299" s="82"/>
      <c r="AC299" s="82"/>
    </row>
    <row r="300" spans="2:29" ht="15.75" customHeight="1">
      <c r="B300" s="83"/>
      <c r="C300" s="188"/>
      <c r="D300" s="177"/>
      <c r="E300" s="177"/>
      <c r="F300" s="177"/>
      <c r="G300" s="177"/>
      <c r="H300" s="177"/>
      <c r="I300" s="177"/>
      <c r="J300" s="177"/>
      <c r="K300" s="82"/>
      <c r="L300" s="82"/>
      <c r="M300" s="82"/>
      <c r="N300" s="82"/>
      <c r="O300" s="82"/>
      <c r="P300" s="82"/>
      <c r="Q300" s="82"/>
      <c r="R300" s="82"/>
      <c r="S300" s="82"/>
      <c r="T300" s="82"/>
      <c r="U300" s="82"/>
      <c r="V300" s="82"/>
      <c r="W300" s="82"/>
      <c r="X300" s="82"/>
      <c r="Y300" s="82"/>
      <c r="Z300" s="82"/>
      <c r="AA300" s="82"/>
      <c r="AB300" s="82"/>
      <c r="AC300" s="82"/>
    </row>
    <row r="301" spans="2:29" ht="15.75" customHeight="1">
      <c r="B301" s="83"/>
      <c r="C301" s="188"/>
      <c r="D301" s="177"/>
      <c r="E301" s="177"/>
      <c r="F301" s="177"/>
      <c r="G301" s="177"/>
      <c r="H301" s="177"/>
      <c r="I301" s="177"/>
      <c r="J301" s="177"/>
      <c r="K301" s="82"/>
      <c r="L301" s="82"/>
      <c r="M301" s="82"/>
      <c r="N301" s="82"/>
      <c r="O301" s="82"/>
      <c r="P301" s="82"/>
      <c r="Q301" s="82"/>
      <c r="R301" s="82"/>
      <c r="S301" s="82"/>
      <c r="T301" s="82"/>
      <c r="U301" s="82"/>
      <c r="V301" s="82"/>
      <c r="W301" s="82"/>
      <c r="X301" s="82"/>
      <c r="Y301" s="82"/>
      <c r="Z301" s="82"/>
      <c r="AA301" s="82"/>
      <c r="AB301" s="82"/>
      <c r="AC301" s="82"/>
    </row>
    <row r="302" spans="2:29" ht="15.75" customHeight="1">
      <c r="B302" s="83"/>
      <c r="C302" s="188"/>
      <c r="D302" s="177"/>
      <c r="E302" s="177"/>
      <c r="F302" s="177"/>
      <c r="G302" s="177"/>
      <c r="H302" s="177"/>
      <c r="I302" s="177"/>
      <c r="J302" s="177"/>
      <c r="K302" s="82"/>
      <c r="L302" s="82"/>
      <c r="M302" s="82"/>
      <c r="N302" s="82"/>
      <c r="O302" s="82"/>
      <c r="P302" s="82"/>
      <c r="Q302" s="82"/>
      <c r="R302" s="82"/>
      <c r="S302" s="82"/>
      <c r="T302" s="82"/>
      <c r="U302" s="82"/>
      <c r="V302" s="82"/>
      <c r="W302" s="82"/>
      <c r="X302" s="82"/>
      <c r="Y302" s="82"/>
      <c r="Z302" s="82"/>
      <c r="AA302" s="82"/>
      <c r="AB302" s="82"/>
      <c r="AC302" s="82"/>
    </row>
    <row r="303" spans="2:29" ht="15.75" customHeight="1">
      <c r="B303" s="83"/>
      <c r="C303" s="188"/>
      <c r="D303" s="177"/>
      <c r="E303" s="177"/>
      <c r="F303" s="177"/>
      <c r="G303" s="177"/>
      <c r="H303" s="177"/>
      <c r="I303" s="177"/>
      <c r="J303" s="177"/>
      <c r="K303" s="82"/>
      <c r="L303" s="82"/>
      <c r="M303" s="82"/>
      <c r="N303" s="82"/>
      <c r="O303" s="82"/>
      <c r="P303" s="82"/>
      <c r="Q303" s="82"/>
      <c r="R303" s="82"/>
      <c r="S303" s="82"/>
      <c r="T303" s="82"/>
      <c r="U303" s="82"/>
      <c r="V303" s="82"/>
      <c r="W303" s="82"/>
      <c r="X303" s="82"/>
      <c r="Y303" s="82"/>
      <c r="Z303" s="82"/>
      <c r="AA303" s="82"/>
      <c r="AB303" s="82"/>
      <c r="AC303" s="82"/>
    </row>
    <row r="304" spans="2:29" ht="15.75" customHeight="1">
      <c r="B304" s="83"/>
      <c r="C304" s="188"/>
      <c r="D304" s="177"/>
      <c r="E304" s="177"/>
      <c r="F304" s="177"/>
      <c r="G304" s="177"/>
      <c r="H304" s="177"/>
      <c r="I304" s="177"/>
      <c r="J304" s="177"/>
      <c r="K304" s="82"/>
      <c r="L304" s="82"/>
      <c r="M304" s="82"/>
      <c r="N304" s="82"/>
      <c r="O304" s="82"/>
      <c r="P304" s="82"/>
      <c r="Q304" s="82"/>
      <c r="R304" s="82"/>
      <c r="S304" s="82"/>
      <c r="T304" s="82"/>
      <c r="U304" s="82"/>
      <c r="V304" s="82"/>
      <c r="W304" s="82"/>
      <c r="X304" s="82"/>
      <c r="Y304" s="82"/>
      <c r="Z304" s="82"/>
      <c r="AA304" s="82"/>
      <c r="AB304" s="82"/>
      <c r="AC304" s="82"/>
    </row>
    <row r="305" spans="2:29" ht="15.75" customHeight="1">
      <c r="B305" s="83"/>
      <c r="C305" s="188"/>
      <c r="D305" s="177"/>
      <c r="E305" s="177"/>
      <c r="F305" s="177"/>
      <c r="G305" s="177"/>
      <c r="H305" s="177"/>
      <c r="I305" s="177"/>
      <c r="J305" s="177"/>
      <c r="K305" s="82"/>
      <c r="L305" s="82"/>
      <c r="M305" s="82"/>
      <c r="N305" s="82"/>
      <c r="O305" s="82"/>
      <c r="P305" s="82"/>
      <c r="Q305" s="82"/>
      <c r="R305" s="82"/>
      <c r="S305" s="82"/>
      <c r="T305" s="82"/>
      <c r="U305" s="82"/>
      <c r="V305" s="82"/>
      <c r="W305" s="82"/>
      <c r="X305" s="82"/>
      <c r="Y305" s="82"/>
      <c r="Z305" s="82"/>
      <c r="AA305" s="82"/>
      <c r="AB305" s="82"/>
      <c r="AC305" s="82"/>
    </row>
    <row r="306" spans="2:29" ht="15.75" customHeight="1">
      <c r="B306" s="83"/>
      <c r="C306" s="188"/>
      <c r="D306" s="177"/>
      <c r="E306" s="177"/>
      <c r="F306" s="177"/>
      <c r="G306" s="177"/>
      <c r="H306" s="177"/>
      <c r="I306" s="177"/>
      <c r="J306" s="177"/>
      <c r="K306" s="82"/>
      <c r="L306" s="82"/>
      <c r="M306" s="82"/>
      <c r="N306" s="82"/>
      <c r="O306" s="82"/>
      <c r="P306" s="82"/>
      <c r="Q306" s="82"/>
      <c r="R306" s="82"/>
      <c r="S306" s="82"/>
      <c r="T306" s="82"/>
      <c r="U306" s="82"/>
      <c r="V306" s="82"/>
      <c r="W306" s="82"/>
      <c r="X306" s="82"/>
      <c r="Y306" s="82"/>
      <c r="Z306" s="82"/>
      <c r="AA306" s="82"/>
      <c r="AB306" s="82"/>
      <c r="AC306" s="82"/>
    </row>
    <row r="307" spans="2:29" ht="15.75" customHeight="1">
      <c r="B307" s="83"/>
      <c r="C307" s="188"/>
      <c r="D307" s="177"/>
      <c r="E307" s="177"/>
      <c r="F307" s="177"/>
      <c r="G307" s="177"/>
      <c r="H307" s="177"/>
      <c r="I307" s="177"/>
      <c r="J307" s="177"/>
      <c r="K307" s="82"/>
      <c r="L307" s="82"/>
      <c r="M307" s="82"/>
      <c r="N307" s="82"/>
      <c r="O307" s="82"/>
      <c r="P307" s="82"/>
      <c r="Q307" s="82"/>
      <c r="R307" s="82"/>
      <c r="S307" s="82"/>
      <c r="T307" s="82"/>
      <c r="U307" s="82"/>
      <c r="V307" s="82"/>
      <c r="W307" s="82"/>
      <c r="X307" s="82"/>
      <c r="Y307" s="82"/>
      <c r="Z307" s="82"/>
      <c r="AA307" s="82"/>
      <c r="AB307" s="82"/>
      <c r="AC307" s="82"/>
    </row>
    <row r="308" spans="2:29" ht="15.75" customHeight="1">
      <c r="B308" s="83"/>
      <c r="C308" s="188"/>
      <c r="D308" s="177"/>
      <c r="E308" s="177"/>
      <c r="F308" s="177"/>
      <c r="G308" s="177"/>
      <c r="H308" s="177"/>
      <c r="I308" s="177"/>
      <c r="J308" s="177"/>
      <c r="K308" s="82"/>
      <c r="L308" s="82"/>
      <c r="M308" s="82"/>
      <c r="N308" s="82"/>
      <c r="O308" s="82"/>
      <c r="P308" s="82"/>
      <c r="Q308" s="82"/>
      <c r="R308" s="82"/>
      <c r="S308" s="82"/>
      <c r="T308" s="82"/>
      <c r="U308" s="82"/>
      <c r="V308" s="82"/>
      <c r="W308" s="82"/>
      <c r="X308" s="82"/>
      <c r="Y308" s="82"/>
      <c r="Z308" s="82"/>
      <c r="AA308" s="82"/>
      <c r="AB308" s="82"/>
      <c r="AC308" s="82"/>
    </row>
    <row r="309" spans="2:29" ht="15.75" customHeight="1">
      <c r="B309" s="83"/>
      <c r="C309" s="188"/>
      <c r="D309" s="177"/>
      <c r="E309" s="177"/>
      <c r="F309" s="177"/>
      <c r="G309" s="177"/>
      <c r="H309" s="177"/>
      <c r="I309" s="177"/>
      <c r="J309" s="177"/>
      <c r="K309" s="82"/>
      <c r="L309" s="82"/>
      <c r="M309" s="82"/>
      <c r="N309" s="82"/>
      <c r="O309" s="82"/>
      <c r="P309" s="82"/>
      <c r="Q309" s="82"/>
      <c r="R309" s="82"/>
      <c r="S309" s="82"/>
      <c r="T309" s="82"/>
      <c r="U309" s="82"/>
      <c r="V309" s="82"/>
      <c r="W309" s="82"/>
      <c r="X309" s="82"/>
      <c r="Y309" s="82"/>
      <c r="Z309" s="82"/>
      <c r="AA309" s="82"/>
      <c r="AB309" s="82"/>
      <c r="AC309" s="82"/>
    </row>
    <row r="310" spans="2:29" ht="15.75" customHeight="1">
      <c r="B310" s="83"/>
      <c r="C310" s="188"/>
      <c r="D310" s="177"/>
      <c r="E310" s="177"/>
      <c r="F310" s="177"/>
      <c r="G310" s="177"/>
      <c r="H310" s="177"/>
      <c r="I310" s="177"/>
      <c r="J310" s="177"/>
      <c r="K310" s="82"/>
      <c r="L310" s="82"/>
      <c r="M310" s="82"/>
      <c r="N310" s="82"/>
      <c r="O310" s="82"/>
      <c r="P310" s="82"/>
      <c r="Q310" s="82"/>
      <c r="R310" s="82"/>
      <c r="S310" s="82"/>
      <c r="T310" s="82"/>
      <c r="U310" s="82"/>
      <c r="V310" s="82"/>
      <c r="W310" s="82"/>
      <c r="X310" s="82"/>
      <c r="Y310" s="82"/>
      <c r="Z310" s="82"/>
      <c r="AA310" s="82"/>
      <c r="AB310" s="82"/>
      <c r="AC310" s="82"/>
    </row>
    <row r="311" spans="2:29" ht="15.75" customHeight="1">
      <c r="B311" s="83"/>
      <c r="C311" s="188"/>
      <c r="D311" s="177"/>
      <c r="E311" s="177"/>
      <c r="F311" s="177"/>
      <c r="G311" s="177"/>
      <c r="H311" s="177"/>
      <c r="I311" s="177"/>
      <c r="J311" s="177"/>
      <c r="K311" s="82"/>
      <c r="L311" s="82"/>
      <c r="M311" s="82"/>
      <c r="N311" s="82"/>
      <c r="O311" s="82"/>
      <c r="P311" s="82"/>
      <c r="Q311" s="82"/>
      <c r="R311" s="82"/>
      <c r="S311" s="82"/>
      <c r="T311" s="82"/>
      <c r="U311" s="82"/>
      <c r="V311" s="82"/>
      <c r="W311" s="82"/>
      <c r="X311" s="82"/>
      <c r="Y311" s="82"/>
      <c r="Z311" s="82"/>
      <c r="AA311" s="82"/>
      <c r="AB311" s="82"/>
      <c r="AC311" s="82"/>
    </row>
    <row r="312" spans="2:29" ht="15.75" customHeight="1">
      <c r="B312" s="83"/>
      <c r="C312" s="188"/>
      <c r="D312" s="177"/>
      <c r="E312" s="177"/>
      <c r="F312" s="177"/>
      <c r="G312" s="177"/>
      <c r="H312" s="177"/>
      <c r="I312" s="177"/>
      <c r="J312" s="177"/>
      <c r="K312" s="82"/>
      <c r="L312" s="82"/>
      <c r="M312" s="82"/>
      <c r="N312" s="82"/>
      <c r="O312" s="82"/>
      <c r="P312" s="82"/>
      <c r="Q312" s="82"/>
      <c r="R312" s="82"/>
      <c r="S312" s="82"/>
      <c r="T312" s="82"/>
      <c r="U312" s="82"/>
      <c r="V312" s="82"/>
      <c r="W312" s="82"/>
      <c r="X312" s="82"/>
      <c r="Y312" s="82"/>
      <c r="Z312" s="82"/>
      <c r="AA312" s="82"/>
      <c r="AB312" s="82"/>
      <c r="AC312" s="82"/>
    </row>
    <row r="313" spans="2:29" ht="15.75" customHeight="1">
      <c r="B313" s="83"/>
      <c r="C313" s="188"/>
      <c r="D313" s="177"/>
      <c r="E313" s="177"/>
      <c r="F313" s="177"/>
      <c r="G313" s="177"/>
      <c r="H313" s="177"/>
      <c r="I313" s="177"/>
      <c r="J313" s="177"/>
      <c r="K313" s="82"/>
      <c r="L313" s="82"/>
      <c r="M313" s="82"/>
      <c r="N313" s="82"/>
      <c r="O313" s="82"/>
      <c r="P313" s="82"/>
      <c r="Q313" s="82"/>
      <c r="R313" s="82"/>
      <c r="S313" s="82"/>
      <c r="T313" s="82"/>
      <c r="U313" s="82"/>
      <c r="V313" s="82"/>
      <c r="W313" s="82"/>
      <c r="X313" s="82"/>
      <c r="Y313" s="82"/>
      <c r="Z313" s="82"/>
      <c r="AA313" s="82"/>
      <c r="AB313" s="82"/>
      <c r="AC313" s="82"/>
    </row>
    <row r="314" spans="2:29" ht="15.75" customHeight="1">
      <c r="B314" s="83"/>
      <c r="C314" s="188"/>
      <c r="D314" s="177"/>
      <c r="E314" s="177"/>
      <c r="F314" s="177"/>
      <c r="G314" s="177"/>
      <c r="H314" s="177"/>
      <c r="I314" s="177"/>
      <c r="J314" s="177"/>
      <c r="K314" s="82"/>
      <c r="L314" s="82"/>
      <c r="M314" s="82"/>
      <c r="N314" s="82"/>
      <c r="O314" s="82"/>
      <c r="P314" s="82"/>
      <c r="Q314" s="82"/>
      <c r="R314" s="82"/>
      <c r="S314" s="82"/>
      <c r="T314" s="82"/>
      <c r="U314" s="82"/>
      <c r="V314" s="82"/>
      <c r="W314" s="82"/>
      <c r="X314" s="82"/>
      <c r="Y314" s="82"/>
      <c r="Z314" s="82"/>
      <c r="AA314" s="82"/>
      <c r="AB314" s="82"/>
      <c r="AC314" s="82"/>
    </row>
    <row r="315" spans="2:29" ht="15.75" customHeight="1">
      <c r="B315" s="83"/>
      <c r="C315" s="188"/>
      <c r="D315" s="177"/>
      <c r="E315" s="177"/>
      <c r="F315" s="177"/>
      <c r="G315" s="177"/>
      <c r="H315" s="177"/>
      <c r="I315" s="177"/>
      <c r="J315" s="177"/>
      <c r="K315" s="82"/>
      <c r="L315" s="82"/>
      <c r="M315" s="82"/>
      <c r="N315" s="82"/>
      <c r="O315" s="82"/>
      <c r="P315" s="82"/>
      <c r="Q315" s="82"/>
      <c r="R315" s="82"/>
      <c r="S315" s="82"/>
      <c r="T315" s="82"/>
      <c r="U315" s="82"/>
      <c r="V315" s="82"/>
      <c r="W315" s="82"/>
      <c r="X315" s="82"/>
      <c r="Y315" s="82"/>
      <c r="Z315" s="82"/>
      <c r="AA315" s="82"/>
      <c r="AB315" s="82"/>
      <c r="AC315" s="82"/>
    </row>
    <row r="316" spans="2:29" ht="15.75" customHeight="1">
      <c r="B316" s="83"/>
      <c r="C316" s="188"/>
      <c r="D316" s="177"/>
      <c r="E316" s="177"/>
      <c r="F316" s="177"/>
      <c r="G316" s="177"/>
      <c r="H316" s="177"/>
      <c r="I316" s="177"/>
      <c r="J316" s="177"/>
      <c r="K316" s="82"/>
      <c r="L316" s="82"/>
      <c r="M316" s="82"/>
      <c r="N316" s="82"/>
      <c r="O316" s="82"/>
      <c r="P316" s="82"/>
      <c r="Q316" s="82"/>
      <c r="R316" s="82"/>
      <c r="S316" s="82"/>
      <c r="T316" s="82"/>
      <c r="U316" s="82"/>
      <c r="V316" s="82"/>
      <c r="W316" s="82"/>
      <c r="X316" s="82"/>
      <c r="Y316" s="82"/>
      <c r="Z316" s="82"/>
      <c r="AA316" s="82"/>
      <c r="AB316" s="82"/>
      <c r="AC316" s="82"/>
    </row>
    <row r="317" spans="2:29" ht="15.75" customHeight="1">
      <c r="B317" s="83"/>
      <c r="C317" s="188"/>
      <c r="D317" s="177"/>
      <c r="E317" s="177"/>
      <c r="F317" s="177"/>
      <c r="G317" s="177"/>
      <c r="H317" s="177"/>
      <c r="I317" s="177"/>
      <c r="J317" s="177"/>
      <c r="K317" s="82"/>
      <c r="L317" s="82"/>
      <c r="M317" s="82"/>
      <c r="N317" s="82"/>
      <c r="O317" s="82"/>
      <c r="P317" s="82"/>
      <c r="Q317" s="82"/>
      <c r="R317" s="82"/>
      <c r="S317" s="82"/>
      <c r="T317" s="82"/>
      <c r="U317" s="82"/>
      <c r="V317" s="82"/>
      <c r="W317" s="82"/>
      <c r="X317" s="82"/>
      <c r="Y317" s="82"/>
      <c r="Z317" s="82"/>
      <c r="AA317" s="82"/>
      <c r="AB317" s="82"/>
      <c r="AC317" s="82"/>
    </row>
    <row r="318" spans="2:29" ht="15.75" customHeight="1">
      <c r="B318" s="83"/>
      <c r="C318" s="188"/>
      <c r="D318" s="177"/>
      <c r="E318" s="177"/>
      <c r="F318" s="177"/>
      <c r="G318" s="177"/>
      <c r="H318" s="177"/>
      <c r="I318" s="177"/>
      <c r="J318" s="177"/>
      <c r="K318" s="82"/>
      <c r="L318" s="82"/>
      <c r="M318" s="82"/>
      <c r="N318" s="82"/>
      <c r="O318" s="82"/>
      <c r="P318" s="82"/>
      <c r="Q318" s="82"/>
      <c r="R318" s="82"/>
      <c r="S318" s="82"/>
      <c r="T318" s="82"/>
      <c r="U318" s="82"/>
      <c r="V318" s="82"/>
      <c r="W318" s="82"/>
      <c r="X318" s="82"/>
      <c r="Y318" s="82"/>
      <c r="Z318" s="82"/>
      <c r="AA318" s="82"/>
      <c r="AB318" s="82"/>
      <c r="AC318" s="82"/>
    </row>
    <row r="319" spans="2:29" ht="15.75" customHeight="1">
      <c r="B319" s="83"/>
      <c r="C319" s="188"/>
      <c r="D319" s="177"/>
      <c r="E319" s="177"/>
      <c r="F319" s="177"/>
      <c r="G319" s="177"/>
      <c r="H319" s="177"/>
      <c r="I319" s="177"/>
      <c r="J319" s="177"/>
      <c r="K319" s="82"/>
      <c r="L319" s="82"/>
      <c r="M319" s="82"/>
      <c r="N319" s="82"/>
      <c r="O319" s="82"/>
      <c r="P319" s="82"/>
      <c r="Q319" s="82"/>
      <c r="R319" s="82"/>
      <c r="S319" s="82"/>
      <c r="T319" s="82"/>
      <c r="U319" s="82"/>
      <c r="V319" s="82"/>
      <c r="W319" s="82"/>
      <c r="X319" s="82"/>
      <c r="Y319" s="82"/>
      <c r="Z319" s="82"/>
      <c r="AA319" s="82"/>
      <c r="AB319" s="82"/>
      <c r="AC319" s="82"/>
    </row>
    <row r="320" spans="2:29" ht="15.75" customHeight="1">
      <c r="B320" s="83"/>
      <c r="C320" s="188"/>
      <c r="D320" s="177"/>
      <c r="E320" s="177"/>
      <c r="F320" s="177"/>
      <c r="G320" s="177"/>
      <c r="H320" s="177"/>
      <c r="I320" s="177"/>
      <c r="J320" s="177"/>
      <c r="K320" s="82"/>
      <c r="L320" s="82"/>
      <c r="M320" s="82"/>
      <c r="N320" s="82"/>
      <c r="O320" s="82"/>
      <c r="P320" s="82"/>
      <c r="Q320" s="82"/>
      <c r="R320" s="82"/>
      <c r="S320" s="82"/>
      <c r="T320" s="82"/>
      <c r="U320" s="82"/>
      <c r="V320" s="82"/>
      <c r="W320" s="82"/>
      <c r="X320" s="82"/>
      <c r="Y320" s="82"/>
      <c r="Z320" s="82"/>
      <c r="AA320" s="82"/>
      <c r="AB320" s="82"/>
      <c r="AC320" s="82"/>
    </row>
    <row r="321" spans="2:29" ht="15.75" customHeight="1">
      <c r="B321" s="83"/>
      <c r="C321" s="188"/>
      <c r="D321" s="177"/>
      <c r="E321" s="177"/>
      <c r="F321" s="177"/>
      <c r="G321" s="177"/>
      <c r="H321" s="177"/>
      <c r="I321" s="177"/>
      <c r="J321" s="177"/>
      <c r="K321" s="82"/>
      <c r="L321" s="82"/>
      <c r="M321" s="82"/>
      <c r="N321" s="82"/>
      <c r="O321" s="82"/>
      <c r="P321" s="82"/>
      <c r="Q321" s="82"/>
      <c r="R321" s="82"/>
      <c r="S321" s="82"/>
      <c r="T321" s="82"/>
      <c r="U321" s="82"/>
      <c r="V321" s="82"/>
      <c r="W321" s="82"/>
      <c r="X321" s="82"/>
      <c r="Y321" s="82"/>
      <c r="Z321" s="82"/>
      <c r="AA321" s="82"/>
      <c r="AB321" s="82"/>
      <c r="AC321" s="82"/>
    </row>
    <row r="322" spans="2:29" ht="15.75" customHeight="1">
      <c r="B322" s="83"/>
      <c r="C322" s="188"/>
      <c r="D322" s="177"/>
      <c r="E322" s="177"/>
      <c r="F322" s="177"/>
      <c r="G322" s="177"/>
      <c r="H322" s="177"/>
      <c r="I322" s="177"/>
      <c r="J322" s="177"/>
      <c r="K322" s="82"/>
      <c r="L322" s="82"/>
      <c r="M322" s="82"/>
      <c r="N322" s="82"/>
      <c r="O322" s="82"/>
      <c r="P322" s="82"/>
      <c r="Q322" s="82"/>
      <c r="R322" s="82"/>
      <c r="S322" s="82"/>
      <c r="T322" s="82"/>
      <c r="U322" s="82"/>
      <c r="V322" s="82"/>
      <c r="W322" s="82"/>
      <c r="X322" s="82"/>
      <c r="Y322" s="82"/>
      <c r="Z322" s="82"/>
      <c r="AA322" s="82"/>
      <c r="AB322" s="82"/>
      <c r="AC322" s="82"/>
    </row>
    <row r="323" spans="2:29" ht="15.75" customHeight="1">
      <c r="B323" s="83"/>
      <c r="C323" s="188"/>
      <c r="D323" s="177"/>
      <c r="E323" s="177"/>
      <c r="F323" s="177"/>
      <c r="G323" s="177"/>
      <c r="H323" s="177"/>
      <c r="I323" s="177"/>
      <c r="J323" s="177"/>
      <c r="K323" s="82"/>
      <c r="L323" s="82"/>
      <c r="M323" s="82"/>
      <c r="N323" s="82"/>
      <c r="O323" s="82"/>
      <c r="P323" s="82"/>
      <c r="Q323" s="82"/>
      <c r="R323" s="82"/>
      <c r="S323" s="82"/>
      <c r="T323" s="82"/>
      <c r="U323" s="82"/>
      <c r="V323" s="82"/>
      <c r="W323" s="82"/>
      <c r="X323" s="82"/>
      <c r="Y323" s="82"/>
      <c r="Z323" s="82"/>
      <c r="AA323" s="82"/>
      <c r="AB323" s="82"/>
      <c r="AC323" s="82"/>
    </row>
    <row r="324" spans="2:29" ht="15.75" customHeight="1">
      <c r="B324" s="83"/>
      <c r="C324" s="188"/>
      <c r="D324" s="177"/>
      <c r="E324" s="177"/>
      <c r="F324" s="177"/>
      <c r="G324" s="177"/>
      <c r="H324" s="177"/>
      <c r="I324" s="177"/>
      <c r="J324" s="177"/>
      <c r="K324" s="82"/>
      <c r="L324" s="82"/>
      <c r="M324" s="82"/>
      <c r="N324" s="82"/>
      <c r="O324" s="82"/>
      <c r="P324" s="82"/>
      <c r="Q324" s="82"/>
      <c r="R324" s="82"/>
      <c r="S324" s="82"/>
      <c r="T324" s="82"/>
      <c r="U324" s="82"/>
      <c r="V324" s="82"/>
      <c r="W324" s="82"/>
      <c r="X324" s="82"/>
      <c r="Y324" s="82"/>
      <c r="Z324" s="82"/>
      <c r="AA324" s="82"/>
      <c r="AB324" s="82"/>
      <c r="AC324" s="82"/>
    </row>
    <row r="325" spans="2:29" ht="15.75" customHeight="1">
      <c r="B325" s="83"/>
      <c r="C325" s="188"/>
      <c r="D325" s="177"/>
      <c r="E325" s="177"/>
      <c r="F325" s="177"/>
      <c r="G325" s="177"/>
      <c r="H325" s="177"/>
      <c r="I325" s="177"/>
      <c r="J325" s="177"/>
      <c r="K325" s="82"/>
      <c r="L325" s="82"/>
      <c r="M325" s="82"/>
      <c r="N325" s="82"/>
      <c r="O325" s="82"/>
      <c r="P325" s="82"/>
      <c r="Q325" s="82"/>
      <c r="R325" s="82"/>
      <c r="S325" s="82"/>
      <c r="T325" s="82"/>
      <c r="U325" s="82"/>
      <c r="V325" s="82"/>
      <c r="W325" s="82"/>
      <c r="X325" s="82"/>
      <c r="Y325" s="82"/>
      <c r="Z325" s="82"/>
      <c r="AA325" s="82"/>
      <c r="AB325" s="82"/>
      <c r="AC325" s="82"/>
    </row>
    <row r="326" spans="2:29" ht="15.75" customHeight="1">
      <c r="B326" s="83"/>
      <c r="C326" s="188"/>
      <c r="D326" s="177"/>
      <c r="E326" s="177"/>
      <c r="F326" s="177"/>
      <c r="G326" s="177"/>
      <c r="H326" s="177"/>
      <c r="I326" s="177"/>
      <c r="J326" s="177"/>
      <c r="K326" s="82"/>
      <c r="L326" s="82"/>
      <c r="M326" s="82"/>
      <c r="N326" s="82"/>
      <c r="O326" s="82"/>
      <c r="P326" s="82"/>
      <c r="Q326" s="82"/>
      <c r="R326" s="82"/>
      <c r="S326" s="82"/>
      <c r="T326" s="82"/>
      <c r="U326" s="82"/>
      <c r="V326" s="82"/>
      <c r="W326" s="82"/>
      <c r="X326" s="82"/>
      <c r="Y326" s="82"/>
      <c r="Z326" s="82"/>
      <c r="AA326" s="82"/>
      <c r="AB326" s="82"/>
      <c r="AC326" s="82"/>
    </row>
    <row r="327" spans="2:29" ht="15.75" customHeight="1">
      <c r="B327" s="83"/>
      <c r="C327" s="188"/>
      <c r="D327" s="177"/>
      <c r="E327" s="177"/>
      <c r="F327" s="177"/>
      <c r="G327" s="177"/>
      <c r="H327" s="177"/>
      <c r="I327" s="177"/>
      <c r="J327" s="177"/>
      <c r="K327" s="82"/>
      <c r="L327" s="82"/>
      <c r="M327" s="82"/>
      <c r="N327" s="82"/>
      <c r="O327" s="82"/>
      <c r="P327" s="82"/>
      <c r="Q327" s="82"/>
      <c r="R327" s="82"/>
      <c r="S327" s="82"/>
      <c r="T327" s="82"/>
      <c r="U327" s="82"/>
      <c r="V327" s="82"/>
      <c r="W327" s="82"/>
      <c r="X327" s="82"/>
      <c r="Y327" s="82"/>
      <c r="Z327" s="82"/>
      <c r="AA327" s="82"/>
      <c r="AB327" s="82"/>
      <c r="AC327" s="82"/>
    </row>
    <row r="328" spans="2:29" ht="15.75" customHeight="1">
      <c r="B328" s="83"/>
      <c r="C328" s="188"/>
      <c r="D328" s="177"/>
      <c r="E328" s="177"/>
      <c r="F328" s="177"/>
      <c r="G328" s="177"/>
      <c r="H328" s="177"/>
      <c r="I328" s="177"/>
      <c r="J328" s="177"/>
      <c r="K328" s="82"/>
      <c r="L328" s="82"/>
      <c r="M328" s="82"/>
      <c r="N328" s="82"/>
      <c r="O328" s="82"/>
      <c r="P328" s="82"/>
      <c r="Q328" s="82"/>
      <c r="R328" s="82"/>
      <c r="S328" s="82"/>
      <c r="T328" s="82"/>
      <c r="U328" s="82"/>
      <c r="V328" s="82"/>
      <c r="W328" s="82"/>
      <c r="X328" s="82"/>
      <c r="Y328" s="82"/>
      <c r="Z328" s="82"/>
      <c r="AA328" s="82"/>
      <c r="AB328" s="82"/>
      <c r="AC328" s="82"/>
    </row>
    <row r="329" spans="2:29" ht="15.75" customHeight="1">
      <c r="B329" s="83"/>
      <c r="C329" s="188"/>
      <c r="D329" s="177"/>
      <c r="E329" s="177"/>
      <c r="F329" s="177"/>
      <c r="G329" s="177"/>
      <c r="H329" s="177"/>
      <c r="I329" s="177"/>
      <c r="J329" s="177"/>
      <c r="K329" s="82"/>
      <c r="L329" s="82"/>
      <c r="M329" s="82"/>
      <c r="N329" s="82"/>
      <c r="O329" s="82"/>
      <c r="P329" s="82"/>
      <c r="Q329" s="82"/>
      <c r="R329" s="82"/>
      <c r="S329" s="82"/>
      <c r="T329" s="82"/>
      <c r="U329" s="82"/>
      <c r="V329" s="82"/>
      <c r="W329" s="82"/>
      <c r="X329" s="82"/>
      <c r="Y329" s="82"/>
      <c r="Z329" s="82"/>
      <c r="AA329" s="82"/>
      <c r="AB329" s="82"/>
      <c r="AC329" s="82"/>
    </row>
    <row r="330" spans="2:29" ht="15.75" customHeight="1">
      <c r="B330" s="83"/>
      <c r="C330" s="188"/>
      <c r="D330" s="177"/>
      <c r="E330" s="177"/>
      <c r="F330" s="177"/>
      <c r="G330" s="177"/>
      <c r="H330" s="177"/>
      <c r="I330" s="177"/>
      <c r="J330" s="177"/>
      <c r="K330" s="82"/>
      <c r="L330" s="82"/>
      <c r="M330" s="82"/>
      <c r="N330" s="82"/>
      <c r="O330" s="82"/>
      <c r="P330" s="82"/>
      <c r="Q330" s="82"/>
      <c r="R330" s="82"/>
      <c r="S330" s="82"/>
      <c r="T330" s="82"/>
      <c r="U330" s="82"/>
      <c r="V330" s="82"/>
      <c r="W330" s="82"/>
      <c r="X330" s="82"/>
      <c r="Y330" s="82"/>
      <c r="Z330" s="82"/>
      <c r="AA330" s="82"/>
      <c r="AB330" s="82"/>
      <c r="AC330" s="82"/>
    </row>
    <row r="331" spans="2:29" ht="15.75" customHeight="1">
      <c r="B331" s="83"/>
      <c r="C331" s="188"/>
      <c r="D331" s="177"/>
      <c r="E331" s="177"/>
      <c r="F331" s="177"/>
      <c r="G331" s="177"/>
      <c r="H331" s="177"/>
      <c r="I331" s="177"/>
      <c r="J331" s="177"/>
      <c r="K331" s="82"/>
      <c r="L331" s="82"/>
      <c r="M331" s="82"/>
      <c r="N331" s="82"/>
      <c r="O331" s="82"/>
      <c r="P331" s="82"/>
      <c r="Q331" s="82"/>
      <c r="R331" s="82"/>
      <c r="S331" s="82"/>
      <c r="T331" s="82"/>
      <c r="U331" s="82"/>
      <c r="V331" s="82"/>
      <c r="W331" s="82"/>
      <c r="X331" s="82"/>
      <c r="Y331" s="82"/>
      <c r="Z331" s="82"/>
      <c r="AA331" s="82"/>
      <c r="AB331" s="82"/>
      <c r="AC331" s="82"/>
    </row>
    <row r="332" spans="2:29" ht="15.75" customHeight="1">
      <c r="B332" s="83"/>
      <c r="C332" s="188"/>
      <c r="D332" s="177"/>
      <c r="E332" s="177"/>
      <c r="F332" s="177"/>
      <c r="G332" s="177"/>
      <c r="H332" s="177"/>
      <c r="I332" s="177"/>
      <c r="J332" s="177"/>
      <c r="K332" s="82"/>
      <c r="L332" s="82"/>
      <c r="M332" s="82"/>
      <c r="N332" s="82"/>
      <c r="O332" s="82"/>
      <c r="P332" s="82"/>
      <c r="Q332" s="82"/>
      <c r="R332" s="82"/>
      <c r="S332" s="82"/>
      <c r="T332" s="82"/>
      <c r="U332" s="82"/>
      <c r="V332" s="82"/>
      <c r="W332" s="82"/>
      <c r="X332" s="82"/>
      <c r="Y332" s="82"/>
      <c r="Z332" s="82"/>
      <c r="AA332" s="82"/>
      <c r="AB332" s="82"/>
      <c r="AC332" s="82"/>
    </row>
    <row r="333" spans="2:29" ht="15.75" customHeight="1">
      <c r="B333" s="83"/>
      <c r="C333" s="188"/>
      <c r="D333" s="177"/>
      <c r="E333" s="177"/>
      <c r="F333" s="177"/>
      <c r="G333" s="177"/>
      <c r="H333" s="177"/>
      <c r="I333" s="177"/>
      <c r="J333" s="177"/>
      <c r="K333" s="82"/>
      <c r="L333" s="82"/>
      <c r="M333" s="82"/>
      <c r="N333" s="82"/>
      <c r="O333" s="82"/>
      <c r="P333" s="82"/>
      <c r="Q333" s="82"/>
      <c r="R333" s="82"/>
      <c r="S333" s="82"/>
      <c r="T333" s="82"/>
      <c r="U333" s="82"/>
      <c r="V333" s="82"/>
      <c r="W333" s="82"/>
      <c r="X333" s="82"/>
      <c r="Y333" s="82"/>
      <c r="Z333" s="82"/>
      <c r="AA333" s="82"/>
      <c r="AB333" s="82"/>
      <c r="AC333" s="82"/>
    </row>
    <row r="334" spans="2:29" ht="15.75" customHeight="1">
      <c r="B334" s="83"/>
      <c r="C334" s="188"/>
      <c r="D334" s="177"/>
      <c r="E334" s="177"/>
      <c r="F334" s="177"/>
      <c r="G334" s="177"/>
      <c r="H334" s="177"/>
      <c r="I334" s="177"/>
      <c r="J334" s="177"/>
      <c r="K334" s="82"/>
      <c r="L334" s="82"/>
      <c r="M334" s="82"/>
      <c r="N334" s="82"/>
      <c r="O334" s="82"/>
      <c r="P334" s="82"/>
      <c r="Q334" s="82"/>
      <c r="R334" s="82"/>
      <c r="S334" s="82"/>
      <c r="T334" s="82"/>
      <c r="U334" s="82"/>
      <c r="V334" s="82"/>
      <c r="W334" s="82"/>
      <c r="X334" s="82"/>
      <c r="Y334" s="82"/>
      <c r="Z334" s="82"/>
      <c r="AA334" s="82"/>
      <c r="AB334" s="82"/>
      <c r="AC334" s="82"/>
    </row>
    <row r="335" spans="2:29" ht="15.75" customHeight="1">
      <c r="B335" s="83"/>
      <c r="C335" s="188"/>
      <c r="D335" s="177"/>
      <c r="E335" s="177"/>
      <c r="F335" s="177"/>
      <c r="G335" s="177"/>
      <c r="H335" s="177"/>
      <c r="I335" s="177"/>
      <c r="J335" s="177"/>
      <c r="K335" s="82"/>
      <c r="L335" s="82"/>
      <c r="M335" s="82"/>
      <c r="N335" s="82"/>
      <c r="O335" s="82"/>
      <c r="P335" s="82"/>
      <c r="Q335" s="82"/>
      <c r="R335" s="82"/>
      <c r="S335" s="82"/>
      <c r="T335" s="82"/>
      <c r="U335" s="82"/>
      <c r="V335" s="82"/>
      <c r="W335" s="82"/>
      <c r="X335" s="82"/>
      <c r="Y335" s="82"/>
      <c r="Z335" s="82"/>
      <c r="AA335" s="82"/>
      <c r="AB335" s="82"/>
      <c r="AC335" s="82"/>
    </row>
    <row r="336" spans="2:29" ht="15.75" customHeight="1">
      <c r="B336" s="83"/>
      <c r="C336" s="188"/>
      <c r="D336" s="177"/>
      <c r="E336" s="177"/>
      <c r="F336" s="177"/>
      <c r="G336" s="177"/>
      <c r="H336" s="177"/>
      <c r="I336" s="177"/>
      <c r="J336" s="177"/>
      <c r="K336" s="82"/>
      <c r="L336" s="82"/>
      <c r="M336" s="82"/>
      <c r="N336" s="82"/>
      <c r="O336" s="82"/>
      <c r="P336" s="82"/>
      <c r="Q336" s="82"/>
      <c r="R336" s="82"/>
      <c r="S336" s="82"/>
      <c r="T336" s="82"/>
      <c r="U336" s="82"/>
      <c r="V336" s="82"/>
      <c r="W336" s="82"/>
      <c r="X336" s="82"/>
      <c r="Y336" s="82"/>
      <c r="Z336" s="82"/>
      <c r="AA336" s="82"/>
      <c r="AB336" s="82"/>
      <c r="AC336" s="82"/>
    </row>
    <row r="337" spans="2:29" ht="15.75" customHeight="1">
      <c r="B337" s="83"/>
      <c r="C337" s="188"/>
      <c r="D337" s="177"/>
      <c r="E337" s="177"/>
      <c r="F337" s="177"/>
      <c r="G337" s="177"/>
      <c r="H337" s="177"/>
      <c r="I337" s="177"/>
      <c r="J337" s="177"/>
      <c r="K337" s="82"/>
      <c r="L337" s="82"/>
      <c r="M337" s="82"/>
      <c r="N337" s="82"/>
      <c r="O337" s="82"/>
      <c r="P337" s="82"/>
      <c r="Q337" s="82"/>
      <c r="R337" s="82"/>
      <c r="S337" s="82"/>
      <c r="T337" s="82"/>
      <c r="U337" s="82"/>
      <c r="V337" s="82"/>
      <c r="W337" s="82"/>
      <c r="X337" s="82"/>
      <c r="Y337" s="82"/>
      <c r="Z337" s="82"/>
      <c r="AA337" s="82"/>
      <c r="AB337" s="82"/>
      <c r="AC337" s="82"/>
    </row>
    <row r="338" spans="2:29" ht="15.75" customHeight="1">
      <c r="B338" s="83"/>
      <c r="C338" s="188"/>
      <c r="D338" s="177"/>
      <c r="E338" s="177"/>
      <c r="F338" s="177"/>
      <c r="G338" s="177"/>
      <c r="H338" s="177"/>
      <c r="I338" s="177"/>
      <c r="J338" s="177"/>
      <c r="K338" s="82"/>
      <c r="L338" s="82"/>
      <c r="M338" s="82"/>
      <c r="N338" s="82"/>
      <c r="O338" s="82"/>
      <c r="P338" s="82"/>
      <c r="Q338" s="82"/>
      <c r="R338" s="82"/>
      <c r="S338" s="82"/>
      <c r="T338" s="82"/>
      <c r="U338" s="82"/>
      <c r="V338" s="82"/>
      <c r="W338" s="82"/>
      <c r="X338" s="82"/>
      <c r="Y338" s="82"/>
      <c r="Z338" s="82"/>
      <c r="AA338" s="82"/>
      <c r="AB338" s="82"/>
      <c r="AC338" s="82"/>
    </row>
    <row r="339" spans="2:29" ht="15.75" customHeight="1">
      <c r="B339" s="83"/>
      <c r="C339" s="188"/>
      <c r="D339" s="177"/>
      <c r="E339" s="177"/>
      <c r="F339" s="177"/>
      <c r="G339" s="177"/>
      <c r="H339" s="177"/>
      <c r="I339" s="177"/>
      <c r="J339" s="177"/>
      <c r="K339" s="82"/>
      <c r="L339" s="82"/>
      <c r="M339" s="82"/>
      <c r="N339" s="82"/>
      <c r="O339" s="82"/>
      <c r="P339" s="82"/>
      <c r="Q339" s="82"/>
      <c r="R339" s="82"/>
      <c r="S339" s="82"/>
      <c r="T339" s="82"/>
      <c r="U339" s="82"/>
      <c r="V339" s="82"/>
      <c r="W339" s="82"/>
      <c r="X339" s="82"/>
      <c r="Y339" s="82"/>
      <c r="Z339" s="82"/>
      <c r="AA339" s="82"/>
      <c r="AB339" s="82"/>
      <c r="AC339" s="82"/>
    </row>
    <row r="340" spans="2:29" ht="15.75" customHeight="1">
      <c r="B340" s="83"/>
      <c r="C340" s="188"/>
      <c r="D340" s="177"/>
      <c r="E340" s="177"/>
      <c r="F340" s="177"/>
      <c r="G340" s="177"/>
      <c r="H340" s="177"/>
      <c r="I340" s="177"/>
      <c r="J340" s="177"/>
      <c r="K340" s="82"/>
      <c r="L340" s="82"/>
      <c r="M340" s="82"/>
      <c r="N340" s="82"/>
      <c r="O340" s="82"/>
      <c r="P340" s="82"/>
      <c r="Q340" s="82"/>
      <c r="R340" s="82"/>
      <c r="S340" s="82"/>
      <c r="T340" s="82"/>
      <c r="U340" s="82"/>
      <c r="V340" s="82"/>
      <c r="W340" s="82"/>
      <c r="X340" s="82"/>
      <c r="Y340" s="82"/>
      <c r="Z340" s="82"/>
      <c r="AA340" s="82"/>
      <c r="AB340" s="82"/>
      <c r="AC340" s="82"/>
    </row>
    <row r="341" spans="2:29" ht="15.75" customHeight="1">
      <c r="B341" s="83"/>
      <c r="C341" s="188"/>
      <c r="D341" s="177"/>
      <c r="E341" s="177"/>
      <c r="F341" s="177"/>
      <c r="G341" s="177"/>
      <c r="H341" s="177"/>
      <c r="I341" s="177"/>
      <c r="J341" s="177"/>
      <c r="K341" s="82"/>
      <c r="L341" s="82"/>
      <c r="M341" s="82"/>
      <c r="N341" s="82"/>
      <c r="O341" s="82"/>
      <c r="P341" s="82"/>
      <c r="Q341" s="82"/>
      <c r="R341" s="82"/>
      <c r="S341" s="82"/>
      <c r="T341" s="82"/>
      <c r="U341" s="82"/>
      <c r="V341" s="82"/>
      <c r="W341" s="82"/>
      <c r="X341" s="82"/>
      <c r="Y341" s="82"/>
      <c r="Z341" s="82"/>
      <c r="AA341" s="82"/>
      <c r="AB341" s="82"/>
      <c r="AC341" s="82"/>
    </row>
    <row r="342" spans="2:29" ht="15.75" customHeight="1">
      <c r="B342" s="83"/>
      <c r="C342" s="188"/>
      <c r="D342" s="177"/>
      <c r="E342" s="177"/>
      <c r="F342" s="177"/>
      <c r="G342" s="177"/>
      <c r="H342" s="177"/>
      <c r="I342" s="177"/>
      <c r="J342" s="177"/>
      <c r="K342" s="82"/>
      <c r="L342" s="82"/>
      <c r="M342" s="82"/>
      <c r="N342" s="82"/>
      <c r="O342" s="82"/>
      <c r="P342" s="82"/>
      <c r="Q342" s="82"/>
      <c r="R342" s="82"/>
      <c r="S342" s="82"/>
      <c r="T342" s="82"/>
      <c r="U342" s="82"/>
      <c r="V342" s="82"/>
      <c r="W342" s="82"/>
      <c r="X342" s="82"/>
      <c r="Y342" s="82"/>
      <c r="Z342" s="82"/>
      <c r="AA342" s="82"/>
      <c r="AB342" s="82"/>
      <c r="AC342" s="82"/>
    </row>
    <row r="343" spans="2:29" ht="15.75" customHeight="1">
      <c r="B343" s="83"/>
      <c r="C343" s="188"/>
      <c r="D343" s="177"/>
      <c r="E343" s="177"/>
      <c r="F343" s="177"/>
      <c r="G343" s="177"/>
      <c r="H343" s="177"/>
      <c r="I343" s="177"/>
      <c r="J343" s="177"/>
      <c r="K343" s="82"/>
      <c r="L343" s="82"/>
      <c r="M343" s="82"/>
      <c r="N343" s="82"/>
      <c r="O343" s="82"/>
      <c r="P343" s="82"/>
      <c r="Q343" s="82"/>
      <c r="R343" s="82"/>
      <c r="S343" s="82"/>
      <c r="T343" s="82"/>
      <c r="U343" s="82"/>
      <c r="V343" s="82"/>
      <c r="W343" s="82"/>
      <c r="X343" s="82"/>
      <c r="Y343" s="82"/>
      <c r="Z343" s="82"/>
      <c r="AA343" s="82"/>
      <c r="AB343" s="82"/>
      <c r="AC343" s="82"/>
    </row>
    <row r="344" spans="2:29" ht="15.75" customHeight="1">
      <c r="B344" s="83"/>
      <c r="C344" s="188"/>
      <c r="D344" s="177"/>
      <c r="E344" s="177"/>
      <c r="F344" s="177"/>
      <c r="G344" s="177"/>
      <c r="H344" s="177"/>
      <c r="I344" s="177"/>
      <c r="J344" s="177"/>
      <c r="K344" s="82"/>
      <c r="L344" s="82"/>
      <c r="M344" s="82"/>
      <c r="N344" s="82"/>
      <c r="O344" s="82"/>
      <c r="P344" s="82"/>
      <c r="Q344" s="82"/>
      <c r="R344" s="82"/>
      <c r="S344" s="82"/>
      <c r="T344" s="82"/>
      <c r="U344" s="82"/>
      <c r="V344" s="82"/>
      <c r="W344" s="82"/>
      <c r="X344" s="82"/>
      <c r="Y344" s="82"/>
      <c r="Z344" s="82"/>
      <c r="AA344" s="82"/>
      <c r="AB344" s="82"/>
      <c r="AC344" s="82"/>
    </row>
    <row r="345" spans="2:29" ht="15.75" customHeight="1">
      <c r="B345" s="83"/>
      <c r="C345" s="188"/>
      <c r="D345" s="177"/>
      <c r="E345" s="177"/>
      <c r="F345" s="177"/>
      <c r="G345" s="177"/>
      <c r="H345" s="177"/>
      <c r="I345" s="177"/>
      <c r="J345" s="177"/>
      <c r="K345" s="82"/>
      <c r="L345" s="82"/>
      <c r="M345" s="82"/>
      <c r="N345" s="82"/>
      <c r="O345" s="82"/>
      <c r="P345" s="82"/>
      <c r="Q345" s="82"/>
      <c r="R345" s="82"/>
      <c r="S345" s="82"/>
      <c r="T345" s="82"/>
      <c r="U345" s="82"/>
      <c r="V345" s="82"/>
      <c r="W345" s="82"/>
      <c r="X345" s="82"/>
      <c r="Y345" s="82"/>
      <c r="Z345" s="82"/>
      <c r="AA345" s="82"/>
      <c r="AB345" s="82"/>
      <c r="AC345" s="82"/>
    </row>
    <row r="346" spans="2:29" ht="15.75" customHeight="1">
      <c r="B346" s="83"/>
      <c r="C346" s="188"/>
      <c r="D346" s="177"/>
      <c r="E346" s="177"/>
      <c r="F346" s="177"/>
      <c r="G346" s="177"/>
      <c r="H346" s="177"/>
      <c r="I346" s="177"/>
      <c r="J346" s="177"/>
      <c r="K346" s="82"/>
      <c r="L346" s="82"/>
      <c r="M346" s="82"/>
      <c r="N346" s="82"/>
      <c r="O346" s="82"/>
      <c r="P346" s="82"/>
      <c r="Q346" s="82"/>
      <c r="R346" s="82"/>
      <c r="S346" s="82"/>
      <c r="T346" s="82"/>
      <c r="U346" s="82"/>
      <c r="V346" s="82"/>
      <c r="W346" s="82"/>
      <c r="X346" s="82"/>
      <c r="Y346" s="82"/>
      <c r="Z346" s="82"/>
      <c r="AA346" s="82"/>
      <c r="AB346" s="82"/>
      <c r="AC346" s="82"/>
    </row>
    <row r="347" spans="2:29" ht="15.75" customHeight="1">
      <c r="B347" s="83"/>
      <c r="C347" s="188"/>
      <c r="D347" s="177"/>
      <c r="E347" s="177"/>
      <c r="F347" s="177"/>
      <c r="G347" s="177"/>
      <c r="H347" s="177"/>
      <c r="I347" s="177"/>
      <c r="J347" s="177"/>
      <c r="K347" s="82"/>
      <c r="L347" s="82"/>
      <c r="M347" s="82"/>
      <c r="N347" s="82"/>
      <c r="O347" s="82"/>
      <c r="P347" s="82"/>
      <c r="Q347" s="82"/>
      <c r="R347" s="82"/>
      <c r="S347" s="82"/>
      <c r="T347" s="82"/>
      <c r="U347" s="82"/>
      <c r="V347" s="82"/>
      <c r="W347" s="82"/>
      <c r="X347" s="82"/>
      <c r="Y347" s="82"/>
      <c r="Z347" s="82"/>
      <c r="AA347" s="82"/>
      <c r="AB347" s="82"/>
      <c r="AC347" s="82"/>
    </row>
    <row r="348" spans="2:29" ht="15.75" customHeight="1">
      <c r="B348" s="83"/>
      <c r="C348" s="188"/>
      <c r="D348" s="177"/>
      <c r="E348" s="177"/>
      <c r="F348" s="177"/>
      <c r="G348" s="177"/>
      <c r="H348" s="177"/>
      <c r="I348" s="177"/>
      <c r="J348" s="177"/>
      <c r="K348" s="82"/>
      <c r="L348" s="82"/>
      <c r="M348" s="82"/>
      <c r="N348" s="82"/>
      <c r="O348" s="82"/>
      <c r="P348" s="82"/>
      <c r="Q348" s="82"/>
      <c r="R348" s="82"/>
      <c r="S348" s="82"/>
      <c r="T348" s="82"/>
      <c r="U348" s="82"/>
      <c r="V348" s="82"/>
      <c r="W348" s="82"/>
      <c r="X348" s="82"/>
      <c r="Y348" s="82"/>
      <c r="Z348" s="82"/>
      <c r="AA348" s="82"/>
      <c r="AB348" s="82"/>
      <c r="AC348" s="82"/>
    </row>
    <row r="349" spans="2:29" ht="15.75" customHeight="1">
      <c r="B349" s="83"/>
      <c r="C349" s="188"/>
      <c r="D349" s="177"/>
      <c r="E349" s="177"/>
      <c r="F349" s="177"/>
      <c r="G349" s="177"/>
      <c r="H349" s="177"/>
      <c r="I349" s="177"/>
      <c r="J349" s="177"/>
      <c r="K349" s="82"/>
      <c r="L349" s="82"/>
      <c r="M349" s="82"/>
      <c r="N349" s="82"/>
      <c r="O349" s="82"/>
      <c r="P349" s="82"/>
      <c r="Q349" s="82"/>
      <c r="R349" s="82"/>
      <c r="S349" s="82"/>
      <c r="T349" s="82"/>
      <c r="U349" s="82"/>
      <c r="V349" s="82"/>
      <c r="W349" s="82"/>
      <c r="X349" s="82"/>
      <c r="Y349" s="82"/>
      <c r="Z349" s="82"/>
      <c r="AA349" s="82"/>
      <c r="AB349" s="82"/>
      <c r="AC349" s="82"/>
    </row>
    <row r="350" spans="2:29" ht="15.75" customHeight="1">
      <c r="B350" s="83"/>
      <c r="C350" s="188"/>
      <c r="D350" s="177"/>
      <c r="E350" s="177"/>
      <c r="F350" s="177"/>
      <c r="G350" s="177"/>
      <c r="H350" s="177"/>
      <c r="I350" s="177"/>
      <c r="J350" s="177"/>
      <c r="K350" s="82"/>
      <c r="L350" s="82"/>
      <c r="M350" s="82"/>
      <c r="N350" s="82"/>
      <c r="O350" s="82"/>
      <c r="P350" s="82"/>
      <c r="Q350" s="82"/>
      <c r="R350" s="82"/>
      <c r="S350" s="82"/>
      <c r="T350" s="82"/>
      <c r="U350" s="82"/>
      <c r="V350" s="82"/>
      <c r="W350" s="82"/>
      <c r="X350" s="82"/>
      <c r="Y350" s="82"/>
      <c r="Z350" s="82"/>
      <c r="AA350" s="82"/>
      <c r="AB350" s="82"/>
      <c r="AC350" s="82"/>
    </row>
    <row r="351" spans="2:29" ht="15.75" customHeight="1">
      <c r="B351" s="83"/>
      <c r="C351" s="188"/>
      <c r="D351" s="177"/>
      <c r="E351" s="177"/>
      <c r="F351" s="177"/>
      <c r="G351" s="177"/>
      <c r="H351" s="177"/>
      <c r="I351" s="177"/>
      <c r="J351" s="177"/>
      <c r="K351" s="82"/>
      <c r="L351" s="82"/>
      <c r="M351" s="82"/>
      <c r="N351" s="82"/>
      <c r="O351" s="82"/>
      <c r="P351" s="82"/>
      <c r="Q351" s="82"/>
      <c r="R351" s="82"/>
      <c r="S351" s="82"/>
      <c r="T351" s="82"/>
      <c r="U351" s="82"/>
      <c r="V351" s="82"/>
      <c r="W351" s="82"/>
      <c r="X351" s="82"/>
      <c r="Y351" s="82"/>
      <c r="Z351" s="82"/>
      <c r="AA351" s="82"/>
      <c r="AB351" s="82"/>
      <c r="AC351" s="82"/>
    </row>
    <row r="352" spans="2:29" ht="15.75" customHeight="1">
      <c r="B352" s="83"/>
      <c r="C352" s="188"/>
      <c r="D352" s="177"/>
      <c r="E352" s="177"/>
      <c r="F352" s="177"/>
      <c r="G352" s="177"/>
      <c r="H352" s="177"/>
      <c r="I352" s="177"/>
      <c r="J352" s="177"/>
      <c r="K352" s="82"/>
      <c r="L352" s="82"/>
      <c r="M352" s="82"/>
      <c r="N352" s="82"/>
      <c r="O352" s="82"/>
      <c r="P352" s="82"/>
      <c r="Q352" s="82"/>
      <c r="R352" s="82"/>
      <c r="S352" s="82"/>
      <c r="T352" s="82"/>
      <c r="U352" s="82"/>
      <c r="V352" s="82"/>
      <c r="W352" s="82"/>
      <c r="X352" s="82"/>
      <c r="Y352" s="82"/>
      <c r="Z352" s="82"/>
      <c r="AA352" s="82"/>
      <c r="AB352" s="82"/>
      <c r="AC352" s="82"/>
    </row>
    <row r="353" spans="2:29" ht="15.75" customHeight="1">
      <c r="B353" s="83"/>
      <c r="C353" s="188"/>
      <c r="D353" s="177"/>
      <c r="E353" s="177"/>
      <c r="F353" s="177"/>
      <c r="G353" s="177"/>
      <c r="H353" s="177"/>
      <c r="I353" s="177"/>
      <c r="J353" s="177"/>
      <c r="K353" s="82"/>
      <c r="L353" s="82"/>
      <c r="M353" s="82"/>
      <c r="N353" s="82"/>
      <c r="O353" s="82"/>
      <c r="P353" s="82"/>
      <c r="Q353" s="82"/>
      <c r="R353" s="82"/>
      <c r="S353" s="82"/>
      <c r="T353" s="82"/>
      <c r="U353" s="82"/>
      <c r="V353" s="82"/>
      <c r="W353" s="82"/>
      <c r="X353" s="82"/>
      <c r="Y353" s="82"/>
      <c r="Z353" s="82"/>
      <c r="AA353" s="82"/>
      <c r="AB353" s="82"/>
      <c r="AC353" s="82"/>
    </row>
    <row r="354" spans="2:29" ht="15.75" customHeight="1">
      <c r="B354" s="83"/>
      <c r="C354" s="188"/>
      <c r="D354" s="177"/>
      <c r="E354" s="177"/>
      <c r="F354" s="177"/>
      <c r="G354" s="177"/>
      <c r="H354" s="177"/>
      <c r="I354" s="177"/>
      <c r="J354" s="177"/>
      <c r="K354" s="82"/>
      <c r="L354" s="82"/>
      <c r="M354" s="82"/>
      <c r="N354" s="82"/>
      <c r="O354" s="82"/>
      <c r="P354" s="82"/>
      <c r="Q354" s="82"/>
      <c r="R354" s="82"/>
      <c r="S354" s="82"/>
      <c r="T354" s="82"/>
      <c r="U354" s="82"/>
      <c r="V354" s="82"/>
      <c r="W354" s="82"/>
      <c r="X354" s="82"/>
      <c r="Y354" s="82"/>
      <c r="Z354" s="82"/>
      <c r="AA354" s="82"/>
      <c r="AB354" s="82"/>
      <c r="AC354" s="82"/>
    </row>
    <row r="355" spans="2:29" ht="15.75" customHeight="1">
      <c r="B355" s="83"/>
      <c r="C355" s="188"/>
      <c r="D355" s="177"/>
      <c r="E355" s="177"/>
      <c r="F355" s="177"/>
      <c r="G355" s="177"/>
      <c r="H355" s="177"/>
      <c r="I355" s="177"/>
      <c r="J355" s="177"/>
      <c r="K355" s="82"/>
      <c r="L355" s="82"/>
      <c r="M355" s="82"/>
      <c r="N355" s="82"/>
      <c r="O355" s="82"/>
      <c r="P355" s="82"/>
      <c r="Q355" s="82"/>
      <c r="R355" s="82"/>
      <c r="S355" s="82"/>
      <c r="T355" s="82"/>
      <c r="U355" s="82"/>
      <c r="V355" s="82"/>
      <c r="W355" s="82"/>
      <c r="X355" s="82"/>
      <c r="Y355" s="82"/>
      <c r="Z355" s="82"/>
      <c r="AA355" s="82"/>
      <c r="AB355" s="82"/>
      <c r="AC355" s="82"/>
    </row>
    <row r="356" spans="2:29" ht="15.75" customHeight="1">
      <c r="B356" s="83"/>
      <c r="C356" s="188"/>
      <c r="D356" s="177"/>
      <c r="E356" s="177"/>
      <c r="F356" s="177"/>
      <c r="G356" s="177"/>
      <c r="H356" s="177"/>
      <c r="I356" s="177"/>
      <c r="J356" s="177"/>
      <c r="K356" s="82"/>
      <c r="L356" s="82"/>
      <c r="M356" s="82"/>
      <c r="N356" s="82"/>
      <c r="O356" s="82"/>
      <c r="P356" s="82"/>
      <c r="Q356" s="82"/>
      <c r="R356" s="82"/>
      <c r="S356" s="82"/>
      <c r="T356" s="82"/>
      <c r="U356" s="82"/>
      <c r="V356" s="82"/>
      <c r="W356" s="82"/>
      <c r="X356" s="82"/>
      <c r="Y356" s="82"/>
      <c r="Z356" s="82"/>
      <c r="AA356" s="82"/>
      <c r="AB356" s="82"/>
      <c r="AC356" s="82"/>
    </row>
    <row r="357" spans="2:29" ht="15.75" customHeight="1">
      <c r="B357" s="83"/>
      <c r="C357" s="188"/>
      <c r="D357" s="177"/>
      <c r="E357" s="177"/>
      <c r="F357" s="177"/>
      <c r="G357" s="177"/>
      <c r="H357" s="177"/>
      <c r="I357" s="177"/>
      <c r="J357" s="177"/>
      <c r="K357" s="82"/>
      <c r="L357" s="82"/>
      <c r="M357" s="82"/>
      <c r="N357" s="82"/>
      <c r="O357" s="82"/>
      <c r="P357" s="82"/>
      <c r="Q357" s="82"/>
      <c r="R357" s="82"/>
      <c r="S357" s="82"/>
      <c r="T357" s="82"/>
      <c r="U357" s="82"/>
      <c r="V357" s="82"/>
      <c r="W357" s="82"/>
      <c r="X357" s="82"/>
      <c r="Y357" s="82"/>
      <c r="Z357" s="82"/>
      <c r="AA357" s="82"/>
      <c r="AB357" s="82"/>
      <c r="AC357" s="82"/>
    </row>
    <row r="358" spans="2:29" ht="15.75" customHeight="1">
      <c r="B358" s="83"/>
      <c r="C358" s="188"/>
      <c r="D358" s="177"/>
      <c r="E358" s="177"/>
      <c r="F358" s="177"/>
      <c r="G358" s="177"/>
      <c r="H358" s="177"/>
      <c r="I358" s="177"/>
      <c r="J358" s="177"/>
      <c r="K358" s="82"/>
      <c r="L358" s="82"/>
      <c r="M358" s="82"/>
      <c r="N358" s="82"/>
      <c r="O358" s="82"/>
      <c r="P358" s="82"/>
      <c r="Q358" s="82"/>
      <c r="R358" s="82"/>
      <c r="S358" s="82"/>
      <c r="T358" s="82"/>
      <c r="U358" s="82"/>
      <c r="V358" s="82"/>
      <c r="W358" s="82"/>
      <c r="X358" s="82"/>
      <c r="Y358" s="82"/>
      <c r="Z358" s="82"/>
      <c r="AA358" s="82"/>
      <c r="AB358" s="82"/>
      <c r="AC358" s="82"/>
    </row>
    <row r="359" spans="2:29" ht="15.75" customHeight="1">
      <c r="B359" s="83"/>
      <c r="C359" s="188"/>
      <c r="D359" s="177"/>
      <c r="E359" s="177"/>
      <c r="F359" s="177"/>
      <c r="G359" s="177"/>
      <c r="H359" s="177"/>
      <c r="I359" s="177"/>
      <c r="J359" s="177"/>
      <c r="K359" s="82"/>
      <c r="L359" s="82"/>
      <c r="M359" s="82"/>
      <c r="N359" s="82"/>
      <c r="O359" s="82"/>
      <c r="P359" s="82"/>
      <c r="Q359" s="82"/>
      <c r="R359" s="82"/>
      <c r="S359" s="82"/>
      <c r="T359" s="82"/>
      <c r="U359" s="82"/>
      <c r="V359" s="82"/>
      <c r="W359" s="82"/>
      <c r="X359" s="82"/>
      <c r="Y359" s="82"/>
      <c r="Z359" s="82"/>
      <c r="AA359" s="82"/>
      <c r="AB359" s="82"/>
      <c r="AC359" s="82"/>
    </row>
    <row r="360" spans="2:29" ht="15.75" customHeight="1">
      <c r="B360" s="83"/>
      <c r="C360" s="188"/>
      <c r="D360" s="177"/>
      <c r="E360" s="177"/>
      <c r="F360" s="177"/>
      <c r="G360" s="177"/>
      <c r="H360" s="177"/>
      <c r="I360" s="177"/>
      <c r="J360" s="177"/>
      <c r="K360" s="82"/>
      <c r="L360" s="82"/>
      <c r="M360" s="82"/>
      <c r="N360" s="82"/>
      <c r="O360" s="82"/>
      <c r="P360" s="82"/>
      <c r="Q360" s="82"/>
      <c r="R360" s="82"/>
      <c r="S360" s="82"/>
      <c r="T360" s="82"/>
      <c r="U360" s="82"/>
      <c r="V360" s="82"/>
      <c r="W360" s="82"/>
      <c r="X360" s="82"/>
      <c r="Y360" s="82"/>
      <c r="Z360" s="82"/>
      <c r="AA360" s="82"/>
      <c r="AB360" s="82"/>
      <c r="AC360" s="82"/>
    </row>
    <row r="361" spans="2:29" ht="15.75" customHeight="1">
      <c r="B361" s="83"/>
      <c r="C361" s="188"/>
      <c r="D361" s="177"/>
      <c r="E361" s="177"/>
      <c r="F361" s="177"/>
      <c r="G361" s="177"/>
      <c r="H361" s="177"/>
      <c r="I361" s="177"/>
      <c r="J361" s="177"/>
      <c r="K361" s="82"/>
      <c r="L361" s="82"/>
      <c r="M361" s="82"/>
      <c r="N361" s="82"/>
      <c r="O361" s="82"/>
      <c r="P361" s="82"/>
      <c r="Q361" s="82"/>
      <c r="R361" s="82"/>
      <c r="S361" s="82"/>
      <c r="T361" s="82"/>
      <c r="U361" s="82"/>
      <c r="V361" s="82"/>
      <c r="W361" s="82"/>
      <c r="X361" s="82"/>
      <c r="Y361" s="82"/>
      <c r="Z361" s="82"/>
      <c r="AA361" s="82"/>
      <c r="AB361" s="82"/>
      <c r="AC361" s="82"/>
    </row>
    <row r="362" spans="2:29" ht="15.75" customHeight="1">
      <c r="B362" s="83"/>
      <c r="C362" s="188"/>
      <c r="D362" s="177"/>
      <c r="E362" s="177"/>
      <c r="F362" s="177"/>
      <c r="G362" s="177"/>
      <c r="H362" s="177"/>
      <c r="I362" s="177"/>
      <c r="J362" s="177"/>
      <c r="K362" s="82"/>
      <c r="L362" s="82"/>
      <c r="M362" s="82"/>
      <c r="N362" s="82"/>
      <c r="O362" s="82"/>
      <c r="P362" s="82"/>
      <c r="Q362" s="82"/>
      <c r="R362" s="82"/>
      <c r="S362" s="82"/>
      <c r="T362" s="82"/>
      <c r="U362" s="82"/>
      <c r="V362" s="82"/>
      <c r="W362" s="82"/>
      <c r="X362" s="82"/>
      <c r="Y362" s="82"/>
      <c r="Z362" s="82"/>
      <c r="AA362" s="82"/>
      <c r="AB362" s="82"/>
      <c r="AC362" s="82"/>
    </row>
    <row r="363" spans="2:29" ht="15.75" customHeight="1">
      <c r="B363" s="83"/>
      <c r="C363" s="188"/>
      <c r="D363" s="177"/>
      <c r="E363" s="177"/>
      <c r="F363" s="177"/>
      <c r="G363" s="177"/>
      <c r="H363" s="177"/>
      <c r="I363" s="177"/>
      <c r="J363" s="177"/>
      <c r="K363" s="82"/>
      <c r="L363" s="82"/>
      <c r="M363" s="82"/>
      <c r="N363" s="82"/>
      <c r="O363" s="82"/>
      <c r="P363" s="82"/>
      <c r="Q363" s="82"/>
      <c r="R363" s="82"/>
      <c r="S363" s="82"/>
      <c r="T363" s="82"/>
      <c r="U363" s="82"/>
      <c r="V363" s="82"/>
      <c r="W363" s="82"/>
      <c r="X363" s="82"/>
      <c r="Y363" s="82"/>
      <c r="Z363" s="82"/>
      <c r="AA363" s="82"/>
      <c r="AB363" s="82"/>
      <c r="AC363" s="82"/>
    </row>
    <row r="364" spans="2:29" ht="15.75" customHeight="1">
      <c r="B364" s="83"/>
      <c r="C364" s="188"/>
      <c r="D364" s="177"/>
      <c r="E364" s="177"/>
      <c r="F364" s="177"/>
      <c r="G364" s="177"/>
      <c r="H364" s="177"/>
      <c r="I364" s="177"/>
      <c r="J364" s="177"/>
      <c r="K364" s="82"/>
      <c r="L364" s="82"/>
      <c r="M364" s="82"/>
      <c r="N364" s="82"/>
      <c r="O364" s="82"/>
      <c r="P364" s="82"/>
      <c r="Q364" s="82"/>
      <c r="R364" s="82"/>
      <c r="S364" s="82"/>
      <c r="T364" s="82"/>
      <c r="U364" s="82"/>
      <c r="V364" s="82"/>
      <c r="W364" s="82"/>
      <c r="X364" s="82"/>
      <c r="Y364" s="82"/>
      <c r="Z364" s="82"/>
      <c r="AA364" s="82"/>
      <c r="AB364" s="82"/>
      <c r="AC364" s="82"/>
    </row>
    <row r="365" spans="2:29" ht="15.75" customHeight="1">
      <c r="B365" s="83"/>
      <c r="C365" s="188"/>
      <c r="D365" s="177"/>
      <c r="E365" s="177"/>
      <c r="F365" s="177"/>
      <c r="G365" s="177"/>
      <c r="H365" s="177"/>
      <c r="I365" s="177"/>
      <c r="J365" s="177"/>
      <c r="K365" s="82"/>
      <c r="L365" s="82"/>
      <c r="M365" s="82"/>
      <c r="N365" s="82"/>
      <c r="O365" s="82"/>
      <c r="P365" s="82"/>
      <c r="Q365" s="82"/>
      <c r="R365" s="82"/>
      <c r="S365" s="82"/>
      <c r="T365" s="82"/>
      <c r="U365" s="82"/>
      <c r="V365" s="82"/>
      <c r="W365" s="82"/>
      <c r="X365" s="82"/>
      <c r="Y365" s="82"/>
      <c r="Z365" s="82"/>
      <c r="AA365" s="82"/>
      <c r="AB365" s="82"/>
      <c r="AC365" s="82"/>
    </row>
    <row r="366" spans="2:29" ht="15.75" customHeight="1">
      <c r="B366" s="83"/>
      <c r="C366" s="188"/>
      <c r="D366" s="177"/>
      <c r="E366" s="177"/>
      <c r="F366" s="177"/>
      <c r="G366" s="177"/>
      <c r="H366" s="177"/>
      <c r="I366" s="177"/>
      <c r="J366" s="177"/>
      <c r="K366" s="82"/>
      <c r="L366" s="82"/>
      <c r="M366" s="82"/>
      <c r="N366" s="82"/>
      <c r="O366" s="82"/>
      <c r="P366" s="82"/>
      <c r="Q366" s="82"/>
      <c r="R366" s="82"/>
      <c r="S366" s="82"/>
      <c r="T366" s="82"/>
      <c r="U366" s="82"/>
      <c r="V366" s="82"/>
      <c r="W366" s="82"/>
      <c r="X366" s="82"/>
      <c r="Y366" s="82"/>
      <c r="Z366" s="82"/>
      <c r="AA366" s="82"/>
      <c r="AB366" s="82"/>
      <c r="AC366" s="82"/>
    </row>
    <row r="367" spans="2:29" ht="15.75" customHeight="1">
      <c r="B367" s="83"/>
      <c r="C367" s="188"/>
      <c r="D367" s="177"/>
      <c r="E367" s="177"/>
      <c r="F367" s="177"/>
      <c r="G367" s="177"/>
      <c r="H367" s="177"/>
      <c r="I367" s="177"/>
      <c r="J367" s="177"/>
      <c r="K367" s="82"/>
      <c r="L367" s="82"/>
      <c r="M367" s="82"/>
      <c r="N367" s="82"/>
      <c r="O367" s="82"/>
      <c r="P367" s="82"/>
      <c r="Q367" s="82"/>
      <c r="R367" s="82"/>
      <c r="S367" s="82"/>
      <c r="T367" s="82"/>
      <c r="U367" s="82"/>
      <c r="V367" s="82"/>
      <c r="W367" s="82"/>
      <c r="X367" s="82"/>
      <c r="Y367" s="82"/>
      <c r="Z367" s="82"/>
      <c r="AA367" s="82"/>
      <c r="AB367" s="82"/>
      <c r="AC367" s="82"/>
    </row>
    <row r="368" spans="2:29" ht="15.75" customHeight="1">
      <c r="B368" s="83"/>
      <c r="C368" s="188"/>
      <c r="D368" s="177"/>
      <c r="E368" s="177"/>
      <c r="F368" s="177"/>
      <c r="G368" s="177"/>
      <c r="H368" s="177"/>
      <c r="I368" s="177"/>
      <c r="J368" s="177"/>
      <c r="K368" s="82"/>
      <c r="L368" s="82"/>
      <c r="M368" s="82"/>
      <c r="N368" s="82"/>
      <c r="O368" s="82"/>
      <c r="P368" s="82"/>
      <c r="Q368" s="82"/>
      <c r="R368" s="82"/>
      <c r="S368" s="82"/>
      <c r="T368" s="82"/>
      <c r="U368" s="82"/>
      <c r="V368" s="82"/>
      <c r="W368" s="82"/>
      <c r="X368" s="82"/>
      <c r="Y368" s="82"/>
      <c r="Z368" s="82"/>
      <c r="AA368" s="82"/>
      <c r="AB368" s="82"/>
      <c r="AC368" s="82"/>
    </row>
    <row r="369" spans="2:29" ht="15.75" customHeight="1">
      <c r="B369" s="83"/>
      <c r="C369" s="188"/>
      <c r="D369" s="177"/>
      <c r="E369" s="177"/>
      <c r="F369" s="177"/>
      <c r="G369" s="177"/>
      <c r="H369" s="177"/>
      <c r="I369" s="177"/>
      <c r="J369" s="177"/>
      <c r="K369" s="82"/>
      <c r="L369" s="82"/>
      <c r="M369" s="82"/>
      <c r="N369" s="82"/>
      <c r="O369" s="82"/>
      <c r="P369" s="82"/>
      <c r="Q369" s="82"/>
      <c r="R369" s="82"/>
      <c r="S369" s="82"/>
      <c r="T369" s="82"/>
      <c r="U369" s="82"/>
      <c r="V369" s="82"/>
      <c r="W369" s="82"/>
      <c r="X369" s="82"/>
      <c r="Y369" s="82"/>
      <c r="Z369" s="82"/>
      <c r="AA369" s="82"/>
      <c r="AB369" s="82"/>
      <c r="AC369" s="82"/>
    </row>
    <row r="370" spans="2:29" ht="15.75" customHeight="1">
      <c r="B370" s="83"/>
      <c r="C370" s="188"/>
      <c r="D370" s="177"/>
      <c r="E370" s="177"/>
      <c r="F370" s="177"/>
      <c r="G370" s="177"/>
      <c r="H370" s="177"/>
      <c r="I370" s="177"/>
      <c r="J370" s="177"/>
      <c r="K370" s="82"/>
      <c r="L370" s="82"/>
      <c r="M370" s="82"/>
      <c r="N370" s="82"/>
      <c r="O370" s="82"/>
      <c r="P370" s="82"/>
      <c r="Q370" s="82"/>
      <c r="R370" s="82"/>
      <c r="S370" s="82"/>
      <c r="T370" s="82"/>
      <c r="U370" s="82"/>
      <c r="V370" s="82"/>
      <c r="W370" s="82"/>
      <c r="X370" s="82"/>
      <c r="Y370" s="82"/>
      <c r="Z370" s="82"/>
      <c r="AA370" s="82"/>
      <c r="AB370" s="82"/>
      <c r="AC370" s="82"/>
    </row>
    <row r="371" spans="2:29" ht="15.75" customHeight="1">
      <c r="B371" s="83"/>
      <c r="C371" s="188"/>
      <c r="D371" s="177"/>
      <c r="E371" s="177"/>
      <c r="F371" s="177"/>
      <c r="G371" s="177"/>
      <c r="H371" s="177"/>
      <c r="I371" s="177"/>
      <c r="J371" s="177"/>
      <c r="K371" s="82"/>
      <c r="L371" s="82"/>
      <c r="M371" s="82"/>
      <c r="N371" s="82"/>
      <c r="O371" s="82"/>
      <c r="P371" s="82"/>
      <c r="Q371" s="82"/>
      <c r="R371" s="82"/>
      <c r="S371" s="82"/>
      <c r="T371" s="82"/>
      <c r="U371" s="82"/>
      <c r="V371" s="82"/>
      <c r="W371" s="82"/>
      <c r="X371" s="82"/>
      <c r="Y371" s="82"/>
      <c r="Z371" s="82"/>
      <c r="AA371" s="82"/>
      <c r="AB371" s="82"/>
      <c r="AC371" s="82"/>
    </row>
    <row r="372" spans="2:29" ht="15.75" customHeight="1">
      <c r="B372" s="83"/>
      <c r="C372" s="188"/>
      <c r="D372" s="177"/>
      <c r="E372" s="177"/>
      <c r="F372" s="177"/>
      <c r="G372" s="177"/>
      <c r="H372" s="177"/>
      <c r="I372" s="177"/>
      <c r="J372" s="177"/>
      <c r="K372" s="82"/>
      <c r="L372" s="82"/>
      <c r="M372" s="82"/>
      <c r="N372" s="82"/>
      <c r="O372" s="82"/>
      <c r="P372" s="82"/>
      <c r="Q372" s="82"/>
      <c r="R372" s="82"/>
      <c r="S372" s="82"/>
      <c r="T372" s="82"/>
      <c r="U372" s="82"/>
      <c r="V372" s="82"/>
      <c r="W372" s="82"/>
      <c r="X372" s="82"/>
      <c r="Y372" s="82"/>
      <c r="Z372" s="82"/>
      <c r="AA372" s="82"/>
      <c r="AB372" s="82"/>
      <c r="AC372" s="82"/>
    </row>
    <row r="373" spans="2:29" ht="15.75" customHeight="1">
      <c r="B373" s="83"/>
      <c r="C373" s="188"/>
      <c r="D373" s="177"/>
      <c r="E373" s="177"/>
      <c r="F373" s="177"/>
      <c r="G373" s="177"/>
      <c r="H373" s="177"/>
      <c r="I373" s="177"/>
      <c r="J373" s="177"/>
      <c r="K373" s="82"/>
      <c r="L373" s="82"/>
      <c r="M373" s="82"/>
      <c r="N373" s="82"/>
      <c r="O373" s="82"/>
      <c r="P373" s="82"/>
      <c r="Q373" s="82"/>
      <c r="R373" s="82"/>
      <c r="S373" s="82"/>
      <c r="T373" s="82"/>
      <c r="U373" s="82"/>
      <c r="V373" s="82"/>
      <c r="W373" s="82"/>
      <c r="X373" s="82"/>
      <c r="Y373" s="82"/>
      <c r="Z373" s="82"/>
      <c r="AA373" s="82"/>
      <c r="AB373" s="82"/>
      <c r="AC373" s="82"/>
    </row>
    <row r="374" spans="2:29" ht="15.75" customHeight="1">
      <c r="B374" s="83"/>
      <c r="C374" s="188"/>
      <c r="D374" s="177"/>
      <c r="E374" s="177"/>
      <c r="F374" s="177"/>
      <c r="G374" s="177"/>
      <c r="H374" s="177"/>
      <c r="I374" s="177"/>
      <c r="J374" s="177"/>
      <c r="K374" s="82"/>
      <c r="L374" s="82"/>
      <c r="M374" s="82"/>
      <c r="N374" s="82"/>
      <c r="O374" s="82"/>
      <c r="P374" s="82"/>
      <c r="Q374" s="82"/>
      <c r="R374" s="82"/>
      <c r="S374" s="82"/>
      <c r="T374" s="82"/>
      <c r="U374" s="82"/>
      <c r="V374" s="82"/>
      <c r="W374" s="82"/>
      <c r="X374" s="82"/>
      <c r="Y374" s="82"/>
      <c r="Z374" s="82"/>
      <c r="AA374" s="82"/>
      <c r="AB374" s="82"/>
      <c r="AC374" s="82"/>
    </row>
    <row r="375" spans="2:29" ht="15.75" customHeight="1">
      <c r="B375" s="83"/>
      <c r="C375" s="188"/>
      <c r="D375" s="177"/>
      <c r="E375" s="177"/>
      <c r="F375" s="177"/>
      <c r="G375" s="177"/>
      <c r="H375" s="177"/>
      <c r="I375" s="177"/>
      <c r="J375" s="177"/>
      <c r="K375" s="82"/>
      <c r="L375" s="82"/>
      <c r="M375" s="82"/>
      <c r="N375" s="82"/>
      <c r="O375" s="82"/>
      <c r="P375" s="82"/>
      <c r="Q375" s="82"/>
      <c r="R375" s="82"/>
      <c r="S375" s="82"/>
      <c r="T375" s="82"/>
      <c r="U375" s="82"/>
      <c r="V375" s="82"/>
      <c r="W375" s="82"/>
      <c r="X375" s="82"/>
      <c r="Y375" s="82"/>
      <c r="Z375" s="82"/>
      <c r="AA375" s="82"/>
      <c r="AB375" s="82"/>
      <c r="AC375" s="82"/>
    </row>
    <row r="376" spans="2:29" ht="15.75" customHeight="1">
      <c r="B376" s="83"/>
      <c r="C376" s="188"/>
      <c r="D376" s="177"/>
      <c r="E376" s="177"/>
      <c r="F376" s="177"/>
      <c r="G376" s="177"/>
      <c r="H376" s="177"/>
      <c r="I376" s="177"/>
      <c r="J376" s="177"/>
      <c r="K376" s="82"/>
      <c r="L376" s="82"/>
      <c r="M376" s="82"/>
      <c r="N376" s="82"/>
      <c r="O376" s="82"/>
      <c r="P376" s="82"/>
      <c r="Q376" s="82"/>
      <c r="R376" s="82"/>
      <c r="S376" s="82"/>
      <c r="T376" s="82"/>
      <c r="U376" s="82"/>
      <c r="V376" s="82"/>
      <c r="W376" s="82"/>
      <c r="X376" s="82"/>
      <c r="Y376" s="82"/>
      <c r="Z376" s="82"/>
      <c r="AA376" s="82"/>
      <c r="AB376" s="82"/>
      <c r="AC376" s="82"/>
    </row>
    <row r="377" spans="2:29" ht="15.75" customHeight="1">
      <c r="B377" s="83"/>
      <c r="C377" s="188"/>
      <c r="D377" s="177"/>
      <c r="E377" s="177"/>
      <c r="F377" s="177"/>
      <c r="G377" s="177"/>
      <c r="H377" s="177"/>
      <c r="I377" s="177"/>
      <c r="J377" s="177"/>
      <c r="K377" s="82"/>
      <c r="L377" s="82"/>
      <c r="M377" s="82"/>
      <c r="N377" s="82"/>
      <c r="O377" s="82"/>
      <c r="P377" s="82"/>
      <c r="Q377" s="82"/>
      <c r="R377" s="82"/>
      <c r="S377" s="82"/>
      <c r="T377" s="82"/>
      <c r="U377" s="82"/>
      <c r="V377" s="82"/>
      <c r="W377" s="82"/>
      <c r="X377" s="82"/>
      <c r="Y377" s="82"/>
      <c r="Z377" s="82"/>
      <c r="AA377" s="82"/>
      <c r="AB377" s="82"/>
      <c r="AC377" s="82"/>
    </row>
    <row r="378" spans="2:29" ht="15.75" customHeight="1">
      <c r="B378" s="83"/>
      <c r="C378" s="188"/>
      <c r="D378" s="177"/>
      <c r="E378" s="177"/>
      <c r="F378" s="177"/>
      <c r="G378" s="177"/>
      <c r="H378" s="177"/>
      <c r="I378" s="177"/>
      <c r="J378" s="177"/>
      <c r="K378" s="82"/>
      <c r="L378" s="82"/>
      <c r="M378" s="82"/>
      <c r="N378" s="82"/>
      <c r="O378" s="82"/>
      <c r="P378" s="82"/>
      <c r="Q378" s="82"/>
      <c r="R378" s="82"/>
      <c r="S378" s="82"/>
      <c r="T378" s="82"/>
      <c r="U378" s="82"/>
      <c r="V378" s="82"/>
      <c r="W378" s="82"/>
      <c r="X378" s="82"/>
      <c r="Y378" s="82"/>
      <c r="Z378" s="82"/>
      <c r="AA378" s="82"/>
      <c r="AB378" s="82"/>
      <c r="AC378" s="82"/>
    </row>
    <row r="379" spans="2:29" ht="15.75" customHeight="1">
      <c r="B379" s="83"/>
      <c r="C379" s="188"/>
      <c r="D379" s="177"/>
      <c r="E379" s="177"/>
      <c r="F379" s="177"/>
      <c r="G379" s="177"/>
      <c r="H379" s="177"/>
      <c r="I379" s="177"/>
      <c r="J379" s="177"/>
      <c r="K379" s="82"/>
      <c r="L379" s="82"/>
      <c r="M379" s="82"/>
      <c r="N379" s="82"/>
      <c r="O379" s="82"/>
      <c r="P379" s="82"/>
      <c r="Q379" s="82"/>
      <c r="R379" s="82"/>
      <c r="S379" s="82"/>
      <c r="T379" s="82"/>
      <c r="U379" s="82"/>
      <c r="V379" s="82"/>
      <c r="W379" s="82"/>
      <c r="X379" s="82"/>
      <c r="Y379" s="82"/>
      <c r="Z379" s="82"/>
      <c r="AA379" s="82"/>
      <c r="AB379" s="82"/>
      <c r="AC379" s="82"/>
    </row>
    <row r="380" spans="2:29" ht="15.75" customHeight="1">
      <c r="B380" s="83"/>
      <c r="C380" s="188"/>
      <c r="D380" s="177"/>
      <c r="E380" s="177"/>
      <c r="F380" s="177"/>
      <c r="G380" s="177"/>
      <c r="H380" s="177"/>
      <c r="I380" s="177"/>
      <c r="J380" s="177"/>
      <c r="K380" s="82"/>
      <c r="L380" s="82"/>
      <c r="M380" s="82"/>
      <c r="N380" s="82"/>
      <c r="O380" s="82"/>
      <c r="P380" s="82"/>
      <c r="Q380" s="82"/>
      <c r="R380" s="82"/>
      <c r="S380" s="82"/>
      <c r="T380" s="82"/>
      <c r="U380" s="82"/>
      <c r="V380" s="82"/>
      <c r="W380" s="82"/>
      <c r="X380" s="82"/>
      <c r="Y380" s="82"/>
      <c r="Z380" s="82"/>
      <c r="AA380" s="82"/>
      <c r="AB380" s="82"/>
      <c r="AC380" s="82"/>
    </row>
    <row r="381" spans="2:29" ht="15.75" customHeight="1">
      <c r="B381" s="83"/>
      <c r="C381" s="188"/>
      <c r="D381" s="177"/>
      <c r="E381" s="177"/>
      <c r="F381" s="177"/>
      <c r="G381" s="177"/>
      <c r="H381" s="177"/>
      <c r="I381" s="177"/>
      <c r="J381" s="177"/>
      <c r="K381" s="82"/>
      <c r="L381" s="82"/>
      <c r="M381" s="82"/>
      <c r="N381" s="82"/>
      <c r="O381" s="82"/>
      <c r="P381" s="82"/>
      <c r="Q381" s="82"/>
      <c r="R381" s="82"/>
      <c r="S381" s="82"/>
      <c r="T381" s="82"/>
      <c r="U381" s="82"/>
      <c r="V381" s="82"/>
      <c r="W381" s="82"/>
      <c r="X381" s="82"/>
      <c r="Y381" s="82"/>
      <c r="Z381" s="82"/>
      <c r="AA381" s="82"/>
      <c r="AB381" s="82"/>
      <c r="AC381" s="82"/>
    </row>
    <row r="382" spans="2:29" ht="15.75" customHeight="1">
      <c r="B382" s="83"/>
      <c r="C382" s="188"/>
      <c r="D382" s="177"/>
      <c r="E382" s="177"/>
      <c r="F382" s="177"/>
      <c r="G382" s="177"/>
      <c r="H382" s="177"/>
      <c r="I382" s="177"/>
      <c r="J382" s="177"/>
      <c r="K382" s="82"/>
      <c r="L382" s="82"/>
      <c r="M382" s="82"/>
      <c r="N382" s="82"/>
      <c r="O382" s="82"/>
      <c r="P382" s="82"/>
      <c r="Q382" s="82"/>
      <c r="R382" s="82"/>
      <c r="S382" s="82"/>
      <c r="T382" s="82"/>
      <c r="U382" s="82"/>
      <c r="V382" s="82"/>
      <c r="W382" s="82"/>
      <c r="X382" s="82"/>
      <c r="Y382" s="82"/>
      <c r="Z382" s="82"/>
      <c r="AA382" s="82"/>
      <c r="AB382" s="82"/>
      <c r="AC382" s="82"/>
    </row>
    <row r="383" spans="2:29" ht="15.75" customHeight="1">
      <c r="B383" s="83"/>
      <c r="C383" s="188"/>
      <c r="D383" s="177"/>
      <c r="E383" s="177"/>
      <c r="F383" s="177"/>
      <c r="G383" s="177"/>
      <c r="H383" s="177"/>
      <c r="I383" s="177"/>
      <c r="J383" s="177"/>
      <c r="K383" s="82"/>
      <c r="L383" s="82"/>
      <c r="M383" s="82"/>
      <c r="N383" s="82"/>
      <c r="O383" s="82"/>
      <c r="P383" s="82"/>
      <c r="Q383" s="82"/>
      <c r="R383" s="82"/>
      <c r="S383" s="82"/>
      <c r="T383" s="82"/>
      <c r="U383" s="82"/>
      <c r="V383" s="82"/>
      <c r="W383" s="82"/>
      <c r="X383" s="82"/>
      <c r="Y383" s="82"/>
      <c r="Z383" s="82"/>
      <c r="AA383" s="82"/>
      <c r="AB383" s="82"/>
      <c r="AC383" s="82"/>
    </row>
    <row r="384" spans="2:29" ht="15.75" customHeight="1">
      <c r="B384" s="83"/>
      <c r="C384" s="188"/>
      <c r="D384" s="177"/>
      <c r="E384" s="177"/>
      <c r="F384" s="177"/>
      <c r="G384" s="177"/>
      <c r="H384" s="177"/>
      <c r="I384" s="177"/>
      <c r="J384" s="177"/>
      <c r="K384" s="82"/>
      <c r="L384" s="82"/>
      <c r="M384" s="82"/>
      <c r="N384" s="82"/>
      <c r="O384" s="82"/>
      <c r="P384" s="82"/>
      <c r="Q384" s="82"/>
      <c r="R384" s="82"/>
      <c r="S384" s="82"/>
      <c r="T384" s="82"/>
      <c r="U384" s="82"/>
      <c r="V384" s="82"/>
      <c r="W384" s="82"/>
      <c r="X384" s="82"/>
      <c r="Y384" s="82"/>
      <c r="Z384" s="82"/>
      <c r="AA384" s="82"/>
      <c r="AB384" s="82"/>
      <c r="AC384" s="82"/>
    </row>
    <row r="385" spans="2:29" ht="15.75" customHeight="1">
      <c r="B385" s="83"/>
      <c r="C385" s="188"/>
      <c r="D385" s="177"/>
      <c r="E385" s="177"/>
      <c r="F385" s="177"/>
      <c r="G385" s="177"/>
      <c r="H385" s="177"/>
      <c r="I385" s="177"/>
      <c r="J385" s="177"/>
      <c r="K385" s="82"/>
      <c r="L385" s="82"/>
      <c r="M385" s="82"/>
      <c r="N385" s="82"/>
      <c r="O385" s="82"/>
      <c r="P385" s="82"/>
      <c r="Q385" s="82"/>
      <c r="R385" s="82"/>
      <c r="S385" s="82"/>
      <c r="T385" s="82"/>
      <c r="U385" s="82"/>
      <c r="V385" s="82"/>
      <c r="W385" s="82"/>
      <c r="X385" s="82"/>
      <c r="Y385" s="82"/>
      <c r="Z385" s="82"/>
      <c r="AA385" s="82"/>
      <c r="AB385" s="82"/>
      <c r="AC385" s="82"/>
    </row>
    <row r="386" spans="2:29" ht="15.75" customHeight="1">
      <c r="B386" s="83"/>
      <c r="C386" s="188"/>
      <c r="D386" s="177"/>
      <c r="E386" s="177"/>
      <c r="F386" s="177"/>
      <c r="G386" s="177"/>
      <c r="H386" s="177"/>
      <c r="I386" s="177"/>
      <c r="J386" s="177"/>
      <c r="K386" s="82"/>
      <c r="L386" s="82"/>
      <c r="M386" s="82"/>
      <c r="N386" s="82"/>
      <c r="O386" s="82"/>
      <c r="P386" s="82"/>
      <c r="Q386" s="82"/>
      <c r="R386" s="82"/>
      <c r="S386" s="82"/>
      <c r="T386" s="82"/>
      <c r="U386" s="82"/>
      <c r="V386" s="82"/>
      <c r="W386" s="82"/>
      <c r="X386" s="82"/>
      <c r="Y386" s="82"/>
      <c r="Z386" s="82"/>
      <c r="AA386" s="82"/>
      <c r="AB386" s="82"/>
      <c r="AC386" s="82"/>
    </row>
    <row r="387" spans="2:29" ht="15.75" customHeight="1">
      <c r="B387" s="83"/>
      <c r="C387" s="188"/>
      <c r="D387" s="177"/>
      <c r="E387" s="177"/>
      <c r="F387" s="177"/>
      <c r="G387" s="177"/>
      <c r="H387" s="177"/>
      <c r="I387" s="177"/>
      <c r="J387" s="177"/>
      <c r="K387" s="82"/>
      <c r="L387" s="82"/>
      <c r="M387" s="82"/>
      <c r="N387" s="82"/>
      <c r="O387" s="82"/>
      <c r="P387" s="82"/>
      <c r="Q387" s="82"/>
      <c r="R387" s="82"/>
      <c r="S387" s="82"/>
      <c r="T387" s="82"/>
      <c r="U387" s="82"/>
      <c r="V387" s="82"/>
      <c r="W387" s="82"/>
      <c r="X387" s="82"/>
      <c r="Y387" s="82"/>
      <c r="Z387" s="82"/>
      <c r="AA387" s="82"/>
      <c r="AB387" s="82"/>
      <c r="AC387" s="82"/>
    </row>
    <row r="388" spans="2:29" ht="15.75" customHeight="1">
      <c r="B388" s="83"/>
      <c r="C388" s="188"/>
      <c r="D388" s="177"/>
      <c r="E388" s="177"/>
      <c r="F388" s="177"/>
      <c r="G388" s="177"/>
      <c r="H388" s="177"/>
      <c r="I388" s="177"/>
      <c r="J388" s="177"/>
      <c r="K388" s="82"/>
      <c r="L388" s="82"/>
      <c r="M388" s="82"/>
      <c r="N388" s="82"/>
      <c r="O388" s="82"/>
      <c r="P388" s="82"/>
      <c r="Q388" s="82"/>
      <c r="R388" s="82"/>
      <c r="S388" s="82"/>
      <c r="T388" s="82"/>
      <c r="U388" s="82"/>
      <c r="V388" s="82"/>
      <c r="W388" s="82"/>
      <c r="X388" s="82"/>
      <c r="Y388" s="82"/>
      <c r="Z388" s="82"/>
      <c r="AA388" s="82"/>
      <c r="AB388" s="82"/>
      <c r="AC388" s="82"/>
    </row>
    <row r="389" spans="2:29" ht="15.75" customHeight="1">
      <c r="B389" s="83"/>
      <c r="C389" s="188"/>
      <c r="D389" s="177"/>
      <c r="E389" s="177"/>
      <c r="F389" s="177"/>
      <c r="G389" s="177"/>
      <c r="H389" s="177"/>
      <c r="I389" s="177"/>
      <c r="J389" s="177"/>
      <c r="K389" s="82"/>
      <c r="L389" s="82"/>
      <c r="M389" s="82"/>
      <c r="N389" s="82"/>
      <c r="O389" s="82"/>
      <c r="P389" s="82"/>
      <c r="Q389" s="82"/>
      <c r="R389" s="82"/>
      <c r="S389" s="82"/>
      <c r="T389" s="82"/>
      <c r="U389" s="82"/>
      <c r="V389" s="82"/>
      <c r="W389" s="82"/>
      <c r="X389" s="82"/>
      <c r="Y389" s="82"/>
      <c r="Z389" s="82"/>
      <c r="AA389" s="82"/>
      <c r="AB389" s="82"/>
      <c r="AC389" s="82"/>
    </row>
    <row r="390" spans="2:29" ht="15.75" customHeight="1">
      <c r="B390" s="83"/>
      <c r="C390" s="188"/>
      <c r="D390" s="177"/>
      <c r="E390" s="177"/>
      <c r="F390" s="177"/>
      <c r="G390" s="177"/>
      <c r="H390" s="177"/>
      <c r="I390" s="177"/>
      <c r="J390" s="177"/>
      <c r="K390" s="82"/>
      <c r="L390" s="82"/>
      <c r="M390" s="82"/>
      <c r="N390" s="82"/>
      <c r="O390" s="82"/>
      <c r="P390" s="82"/>
      <c r="Q390" s="82"/>
      <c r="R390" s="82"/>
      <c r="S390" s="82"/>
      <c r="T390" s="82"/>
      <c r="U390" s="82"/>
      <c r="V390" s="82"/>
      <c r="W390" s="82"/>
      <c r="X390" s="82"/>
      <c r="Y390" s="82"/>
      <c r="Z390" s="82"/>
      <c r="AA390" s="82"/>
      <c r="AB390" s="82"/>
      <c r="AC390" s="82"/>
    </row>
    <row r="391" spans="2:29" ht="15.75" customHeight="1">
      <c r="B391" s="83"/>
      <c r="C391" s="188"/>
      <c r="D391" s="177"/>
      <c r="E391" s="177"/>
      <c r="F391" s="177"/>
      <c r="G391" s="177"/>
      <c r="H391" s="177"/>
      <c r="I391" s="177"/>
      <c r="J391" s="177"/>
      <c r="K391" s="82"/>
      <c r="L391" s="82"/>
      <c r="M391" s="82"/>
      <c r="N391" s="82"/>
      <c r="O391" s="82"/>
      <c r="P391" s="82"/>
      <c r="Q391" s="82"/>
      <c r="R391" s="82"/>
      <c r="S391" s="82"/>
      <c r="T391" s="82"/>
      <c r="U391" s="82"/>
      <c r="V391" s="82"/>
      <c r="W391" s="82"/>
      <c r="X391" s="82"/>
      <c r="Y391" s="82"/>
      <c r="Z391" s="82"/>
      <c r="AA391" s="82"/>
      <c r="AB391" s="82"/>
      <c r="AC391" s="82"/>
    </row>
    <row r="392" spans="2:29" ht="15.75" customHeight="1">
      <c r="B392" s="83"/>
      <c r="C392" s="188"/>
      <c r="D392" s="177"/>
      <c r="E392" s="177"/>
      <c r="F392" s="177"/>
      <c r="G392" s="177"/>
      <c r="H392" s="177"/>
      <c r="I392" s="177"/>
      <c r="J392" s="177"/>
      <c r="K392" s="82"/>
      <c r="L392" s="82"/>
      <c r="M392" s="82"/>
      <c r="N392" s="82"/>
      <c r="O392" s="82"/>
      <c r="P392" s="82"/>
      <c r="Q392" s="82"/>
      <c r="R392" s="82"/>
      <c r="S392" s="82"/>
      <c r="T392" s="82"/>
      <c r="U392" s="82"/>
      <c r="V392" s="82"/>
      <c r="W392" s="82"/>
      <c r="X392" s="82"/>
      <c r="Y392" s="82"/>
      <c r="Z392" s="82"/>
      <c r="AA392" s="82"/>
      <c r="AB392" s="82"/>
      <c r="AC392" s="82"/>
    </row>
    <row r="393" spans="2:29" ht="15.75" customHeight="1">
      <c r="B393" s="83"/>
      <c r="C393" s="188"/>
      <c r="D393" s="177"/>
      <c r="E393" s="177"/>
      <c r="F393" s="177"/>
      <c r="G393" s="177"/>
      <c r="H393" s="177"/>
      <c r="I393" s="177"/>
      <c r="J393" s="177"/>
      <c r="K393" s="82"/>
      <c r="L393" s="82"/>
      <c r="M393" s="82"/>
      <c r="N393" s="82"/>
      <c r="O393" s="82"/>
      <c r="P393" s="82"/>
      <c r="Q393" s="82"/>
      <c r="R393" s="82"/>
      <c r="S393" s="82"/>
      <c r="T393" s="82"/>
      <c r="U393" s="82"/>
      <c r="V393" s="82"/>
      <c r="W393" s="82"/>
      <c r="X393" s="82"/>
      <c r="Y393" s="82"/>
      <c r="Z393" s="82"/>
      <c r="AA393" s="82"/>
      <c r="AB393" s="82"/>
      <c r="AC393" s="82"/>
    </row>
    <row r="394" spans="2:29" ht="15.75" customHeight="1">
      <c r="B394" s="83"/>
      <c r="C394" s="188"/>
      <c r="D394" s="177"/>
      <c r="E394" s="177"/>
      <c r="F394" s="177"/>
      <c r="G394" s="177"/>
      <c r="H394" s="177"/>
      <c r="I394" s="177"/>
      <c r="J394" s="177"/>
      <c r="K394" s="82"/>
      <c r="L394" s="82"/>
      <c r="M394" s="82"/>
      <c r="N394" s="82"/>
      <c r="O394" s="82"/>
      <c r="P394" s="82"/>
      <c r="Q394" s="82"/>
      <c r="R394" s="82"/>
      <c r="S394" s="82"/>
      <c r="T394" s="82"/>
      <c r="U394" s="82"/>
      <c r="V394" s="82"/>
      <c r="W394" s="82"/>
      <c r="X394" s="82"/>
      <c r="Y394" s="82"/>
      <c r="Z394" s="82"/>
      <c r="AA394" s="82"/>
      <c r="AB394" s="82"/>
      <c r="AC394" s="82"/>
    </row>
    <row r="395" spans="2:29" ht="15.75" customHeight="1">
      <c r="B395" s="83"/>
      <c r="C395" s="188"/>
      <c r="D395" s="177"/>
      <c r="E395" s="177"/>
      <c r="F395" s="177"/>
      <c r="G395" s="177"/>
      <c r="H395" s="177"/>
      <c r="I395" s="177"/>
      <c r="J395" s="177"/>
      <c r="K395" s="82"/>
      <c r="L395" s="82"/>
      <c r="M395" s="82"/>
      <c r="N395" s="82"/>
      <c r="O395" s="82"/>
      <c r="P395" s="82"/>
      <c r="Q395" s="82"/>
      <c r="R395" s="82"/>
      <c r="S395" s="82"/>
      <c r="T395" s="82"/>
      <c r="U395" s="82"/>
      <c r="V395" s="82"/>
      <c r="W395" s="82"/>
      <c r="X395" s="82"/>
      <c r="Y395" s="82"/>
      <c r="Z395" s="82"/>
      <c r="AA395" s="82"/>
      <c r="AB395" s="82"/>
      <c r="AC395" s="82"/>
    </row>
    <row r="396" spans="2:29" ht="15.75" customHeight="1">
      <c r="B396" s="83"/>
      <c r="C396" s="188"/>
      <c r="D396" s="177"/>
      <c r="E396" s="177"/>
      <c r="F396" s="177"/>
      <c r="G396" s="177"/>
      <c r="H396" s="177"/>
      <c r="I396" s="177"/>
      <c r="J396" s="177"/>
      <c r="K396" s="82"/>
      <c r="L396" s="82"/>
      <c r="M396" s="82"/>
      <c r="N396" s="82"/>
      <c r="O396" s="82"/>
      <c r="P396" s="82"/>
      <c r="Q396" s="82"/>
      <c r="R396" s="82"/>
      <c r="S396" s="82"/>
      <c r="T396" s="82"/>
      <c r="U396" s="82"/>
      <c r="V396" s="82"/>
      <c r="W396" s="82"/>
      <c r="X396" s="82"/>
      <c r="Y396" s="82"/>
      <c r="Z396" s="82"/>
      <c r="AA396" s="82"/>
      <c r="AB396" s="82"/>
      <c r="AC396" s="82"/>
    </row>
    <row r="397" spans="2:29" ht="15.75" customHeight="1">
      <c r="B397" s="83"/>
      <c r="C397" s="188"/>
      <c r="D397" s="177"/>
      <c r="E397" s="177"/>
      <c r="F397" s="177"/>
      <c r="G397" s="177"/>
      <c r="H397" s="177"/>
      <c r="I397" s="177"/>
      <c r="J397" s="177"/>
      <c r="K397" s="82"/>
      <c r="L397" s="82"/>
      <c r="M397" s="82"/>
      <c r="N397" s="82"/>
      <c r="O397" s="82"/>
      <c r="P397" s="82"/>
      <c r="Q397" s="82"/>
      <c r="R397" s="82"/>
      <c r="S397" s="82"/>
      <c r="T397" s="82"/>
      <c r="U397" s="82"/>
      <c r="V397" s="82"/>
      <c r="W397" s="82"/>
      <c r="X397" s="82"/>
      <c r="Y397" s="82"/>
      <c r="Z397" s="82"/>
      <c r="AA397" s="82"/>
      <c r="AB397" s="82"/>
      <c r="AC397" s="82"/>
    </row>
    <row r="398" spans="2:29" ht="15.75" customHeight="1">
      <c r="B398" s="83"/>
      <c r="C398" s="188"/>
      <c r="D398" s="177"/>
      <c r="E398" s="177"/>
      <c r="F398" s="177"/>
      <c r="G398" s="177"/>
      <c r="H398" s="177"/>
      <c r="I398" s="177"/>
      <c r="J398" s="177"/>
      <c r="K398" s="82"/>
      <c r="L398" s="82"/>
      <c r="M398" s="82"/>
      <c r="N398" s="82"/>
      <c r="O398" s="82"/>
      <c r="P398" s="82"/>
      <c r="Q398" s="82"/>
      <c r="R398" s="82"/>
      <c r="S398" s="82"/>
      <c r="T398" s="82"/>
      <c r="U398" s="82"/>
      <c r="V398" s="82"/>
      <c r="W398" s="82"/>
      <c r="X398" s="82"/>
      <c r="Y398" s="82"/>
      <c r="Z398" s="82"/>
      <c r="AA398" s="82"/>
      <c r="AB398" s="82"/>
      <c r="AC398" s="82"/>
    </row>
    <row r="399" spans="2:29" ht="15.75" customHeight="1">
      <c r="B399" s="83"/>
      <c r="C399" s="188"/>
      <c r="D399" s="177"/>
      <c r="E399" s="177"/>
      <c r="F399" s="177"/>
      <c r="G399" s="177"/>
      <c r="H399" s="177"/>
      <c r="I399" s="177"/>
      <c r="J399" s="177"/>
      <c r="K399" s="82"/>
      <c r="L399" s="82"/>
      <c r="M399" s="82"/>
      <c r="N399" s="82"/>
      <c r="O399" s="82"/>
      <c r="P399" s="82"/>
      <c r="Q399" s="82"/>
      <c r="R399" s="82"/>
      <c r="S399" s="82"/>
      <c r="T399" s="82"/>
      <c r="U399" s="82"/>
      <c r="V399" s="82"/>
      <c r="W399" s="82"/>
      <c r="X399" s="82"/>
      <c r="Y399" s="82"/>
      <c r="Z399" s="82"/>
      <c r="AA399" s="82"/>
      <c r="AB399" s="82"/>
      <c r="AC399" s="82"/>
    </row>
    <row r="400" spans="2:29" ht="15.75" customHeight="1">
      <c r="B400" s="83"/>
      <c r="C400" s="188"/>
      <c r="D400" s="177"/>
      <c r="E400" s="177"/>
      <c r="F400" s="177"/>
      <c r="G400" s="177"/>
      <c r="H400" s="177"/>
      <c r="I400" s="177"/>
      <c r="J400" s="177"/>
      <c r="K400" s="82"/>
      <c r="L400" s="82"/>
      <c r="M400" s="82"/>
      <c r="N400" s="82"/>
      <c r="O400" s="82"/>
      <c r="P400" s="82"/>
      <c r="Q400" s="82"/>
      <c r="R400" s="82"/>
      <c r="S400" s="82"/>
      <c r="T400" s="82"/>
      <c r="U400" s="82"/>
      <c r="V400" s="82"/>
      <c r="W400" s="82"/>
      <c r="X400" s="82"/>
      <c r="Y400" s="82"/>
      <c r="Z400" s="82"/>
      <c r="AA400" s="82"/>
      <c r="AB400" s="82"/>
      <c r="AC400" s="82"/>
    </row>
    <row r="401" spans="2:29" ht="15.75" customHeight="1">
      <c r="B401" s="83"/>
      <c r="C401" s="188"/>
      <c r="D401" s="177"/>
      <c r="E401" s="177"/>
      <c r="F401" s="177"/>
      <c r="G401" s="177"/>
      <c r="H401" s="177"/>
      <c r="I401" s="177"/>
      <c r="J401" s="177"/>
      <c r="K401" s="82"/>
      <c r="L401" s="82"/>
      <c r="M401" s="82"/>
      <c r="N401" s="82"/>
      <c r="O401" s="82"/>
      <c r="P401" s="82"/>
      <c r="Q401" s="82"/>
      <c r="R401" s="82"/>
      <c r="S401" s="82"/>
      <c r="T401" s="82"/>
      <c r="U401" s="82"/>
      <c r="V401" s="82"/>
      <c r="W401" s="82"/>
      <c r="X401" s="82"/>
      <c r="Y401" s="82"/>
      <c r="Z401" s="82"/>
      <c r="AA401" s="82"/>
      <c r="AB401" s="82"/>
      <c r="AC401" s="82"/>
    </row>
    <row r="402" spans="2:29" ht="15.75" customHeight="1">
      <c r="B402" s="83"/>
      <c r="C402" s="188"/>
      <c r="D402" s="177"/>
      <c r="E402" s="177"/>
      <c r="F402" s="177"/>
      <c r="G402" s="177"/>
      <c r="H402" s="177"/>
      <c r="I402" s="177"/>
      <c r="J402" s="177"/>
      <c r="K402" s="82"/>
      <c r="L402" s="82"/>
      <c r="M402" s="82"/>
      <c r="N402" s="82"/>
      <c r="O402" s="82"/>
      <c r="P402" s="82"/>
      <c r="Q402" s="82"/>
      <c r="R402" s="82"/>
      <c r="S402" s="82"/>
      <c r="T402" s="82"/>
      <c r="U402" s="82"/>
      <c r="V402" s="82"/>
      <c r="W402" s="82"/>
      <c r="X402" s="82"/>
      <c r="Y402" s="82"/>
      <c r="Z402" s="82"/>
      <c r="AA402" s="82"/>
      <c r="AB402" s="82"/>
      <c r="AC402" s="82"/>
    </row>
    <row r="403" spans="2:29" ht="15.75" customHeight="1">
      <c r="B403" s="83"/>
      <c r="C403" s="188"/>
      <c r="D403" s="177"/>
      <c r="E403" s="177"/>
      <c r="F403" s="177"/>
      <c r="G403" s="177"/>
      <c r="H403" s="177"/>
      <c r="I403" s="177"/>
      <c r="J403" s="177"/>
      <c r="K403" s="82"/>
      <c r="L403" s="82"/>
      <c r="M403" s="82"/>
      <c r="N403" s="82"/>
      <c r="O403" s="82"/>
      <c r="P403" s="82"/>
      <c r="Q403" s="82"/>
      <c r="R403" s="82"/>
      <c r="S403" s="82"/>
      <c r="T403" s="82"/>
      <c r="U403" s="82"/>
      <c r="V403" s="82"/>
      <c r="W403" s="82"/>
      <c r="X403" s="82"/>
      <c r="Y403" s="82"/>
      <c r="Z403" s="82"/>
      <c r="AA403" s="82"/>
      <c r="AB403" s="82"/>
      <c r="AC403" s="82"/>
    </row>
    <row r="404" spans="2:29" ht="15.75" customHeight="1">
      <c r="B404" s="83"/>
      <c r="C404" s="188"/>
      <c r="D404" s="177"/>
      <c r="E404" s="177"/>
      <c r="F404" s="177"/>
      <c r="G404" s="177"/>
      <c r="H404" s="177"/>
      <c r="I404" s="177"/>
      <c r="J404" s="177"/>
      <c r="K404" s="82"/>
      <c r="L404" s="82"/>
      <c r="M404" s="82"/>
      <c r="N404" s="82"/>
      <c r="O404" s="82"/>
      <c r="P404" s="82"/>
      <c r="Q404" s="82"/>
      <c r="R404" s="82"/>
      <c r="S404" s="82"/>
      <c r="T404" s="82"/>
      <c r="U404" s="82"/>
      <c r="V404" s="82"/>
      <c r="W404" s="82"/>
      <c r="X404" s="82"/>
      <c r="Y404" s="82"/>
      <c r="Z404" s="82"/>
      <c r="AA404" s="82"/>
      <c r="AB404" s="82"/>
      <c r="AC404" s="82"/>
    </row>
    <row r="405" spans="2:29" ht="15.75" customHeight="1">
      <c r="B405" s="83"/>
      <c r="C405" s="188"/>
      <c r="D405" s="177"/>
      <c r="E405" s="177"/>
      <c r="F405" s="177"/>
      <c r="G405" s="177"/>
      <c r="H405" s="177"/>
      <c r="I405" s="177"/>
      <c r="J405" s="177"/>
      <c r="K405" s="82"/>
      <c r="L405" s="82"/>
      <c r="M405" s="82"/>
      <c r="N405" s="82"/>
      <c r="O405" s="82"/>
      <c r="P405" s="82"/>
      <c r="Q405" s="82"/>
      <c r="R405" s="82"/>
      <c r="S405" s="82"/>
      <c r="T405" s="82"/>
      <c r="U405" s="82"/>
      <c r="V405" s="82"/>
      <c r="W405" s="82"/>
      <c r="X405" s="82"/>
      <c r="Y405" s="82"/>
      <c r="Z405" s="82"/>
      <c r="AA405" s="82"/>
      <c r="AB405" s="82"/>
      <c r="AC405" s="82"/>
    </row>
    <row r="406" spans="2:29" ht="15.75" customHeight="1">
      <c r="B406" s="83"/>
      <c r="C406" s="188"/>
      <c r="D406" s="177"/>
      <c r="E406" s="177"/>
      <c r="F406" s="177"/>
      <c r="G406" s="177"/>
      <c r="H406" s="177"/>
      <c r="I406" s="177"/>
      <c r="J406" s="177"/>
      <c r="K406" s="82"/>
      <c r="L406" s="82"/>
      <c r="M406" s="82"/>
      <c r="N406" s="82"/>
      <c r="O406" s="82"/>
      <c r="P406" s="82"/>
      <c r="Q406" s="82"/>
      <c r="R406" s="82"/>
      <c r="S406" s="82"/>
      <c r="T406" s="82"/>
      <c r="U406" s="82"/>
      <c r="V406" s="82"/>
      <c r="W406" s="82"/>
      <c r="X406" s="82"/>
      <c r="Y406" s="82"/>
      <c r="Z406" s="82"/>
      <c r="AA406" s="82"/>
      <c r="AB406" s="82"/>
      <c r="AC406" s="82"/>
    </row>
    <row r="407" spans="2:29" ht="15.75" customHeight="1">
      <c r="B407" s="83"/>
      <c r="C407" s="188"/>
      <c r="D407" s="177"/>
      <c r="E407" s="177"/>
      <c r="F407" s="177"/>
      <c r="G407" s="177"/>
      <c r="H407" s="177"/>
      <c r="I407" s="177"/>
      <c r="J407" s="177"/>
      <c r="K407" s="82"/>
      <c r="L407" s="82"/>
      <c r="M407" s="82"/>
      <c r="N407" s="82"/>
      <c r="O407" s="82"/>
      <c r="P407" s="82"/>
      <c r="Q407" s="82"/>
      <c r="R407" s="82"/>
      <c r="S407" s="82"/>
      <c r="T407" s="82"/>
      <c r="U407" s="82"/>
      <c r="V407" s="82"/>
      <c r="W407" s="82"/>
      <c r="X407" s="82"/>
      <c r="Y407" s="82"/>
      <c r="Z407" s="82"/>
      <c r="AA407" s="82"/>
      <c r="AB407" s="82"/>
      <c r="AC407" s="82"/>
    </row>
    <row r="408" spans="2:29" ht="15.75" customHeight="1">
      <c r="B408" s="83"/>
      <c r="C408" s="188"/>
      <c r="D408" s="177"/>
      <c r="E408" s="177"/>
      <c r="F408" s="177"/>
      <c r="G408" s="177"/>
      <c r="H408" s="177"/>
      <c r="I408" s="177"/>
      <c r="J408" s="177"/>
      <c r="K408" s="82"/>
      <c r="L408" s="82"/>
      <c r="M408" s="82"/>
      <c r="N408" s="82"/>
      <c r="O408" s="82"/>
      <c r="P408" s="82"/>
      <c r="Q408" s="82"/>
      <c r="R408" s="82"/>
      <c r="S408" s="82"/>
      <c r="T408" s="82"/>
      <c r="U408" s="82"/>
      <c r="V408" s="82"/>
      <c r="W408" s="82"/>
      <c r="X408" s="82"/>
      <c r="Y408" s="82"/>
      <c r="Z408" s="82"/>
      <c r="AA408" s="82"/>
      <c r="AB408" s="82"/>
      <c r="AC408" s="82"/>
    </row>
    <row r="409" spans="2:29" ht="15.75" customHeight="1">
      <c r="B409" s="83"/>
      <c r="C409" s="188"/>
      <c r="D409" s="177"/>
      <c r="E409" s="177"/>
      <c r="F409" s="177"/>
      <c r="G409" s="177"/>
      <c r="H409" s="177"/>
      <c r="I409" s="177"/>
      <c r="J409" s="177"/>
      <c r="K409" s="82"/>
      <c r="L409" s="82"/>
      <c r="M409" s="82"/>
      <c r="N409" s="82"/>
      <c r="O409" s="82"/>
      <c r="P409" s="82"/>
      <c r="Q409" s="82"/>
      <c r="R409" s="82"/>
      <c r="S409" s="82"/>
      <c r="T409" s="82"/>
      <c r="U409" s="82"/>
      <c r="V409" s="82"/>
      <c r="W409" s="82"/>
      <c r="X409" s="82"/>
      <c r="Y409" s="82"/>
      <c r="Z409" s="82"/>
      <c r="AA409" s="82"/>
      <c r="AB409" s="82"/>
      <c r="AC409" s="82"/>
    </row>
    <row r="410" spans="2:29" ht="15.75" customHeight="1">
      <c r="B410" s="83"/>
      <c r="C410" s="188"/>
      <c r="D410" s="177"/>
      <c r="E410" s="177"/>
      <c r="F410" s="177"/>
      <c r="G410" s="177"/>
      <c r="H410" s="177"/>
      <c r="I410" s="177"/>
      <c r="J410" s="177"/>
      <c r="K410" s="82"/>
      <c r="L410" s="82"/>
      <c r="M410" s="82"/>
      <c r="N410" s="82"/>
      <c r="O410" s="82"/>
      <c r="P410" s="82"/>
      <c r="Q410" s="82"/>
      <c r="R410" s="82"/>
      <c r="S410" s="82"/>
      <c r="T410" s="82"/>
      <c r="U410" s="82"/>
      <c r="V410" s="82"/>
      <c r="W410" s="82"/>
      <c r="X410" s="82"/>
      <c r="Y410" s="82"/>
      <c r="Z410" s="82"/>
      <c r="AA410" s="82"/>
      <c r="AB410" s="82"/>
      <c r="AC410" s="82"/>
    </row>
    <row r="411" spans="2:29" ht="15.75" customHeight="1">
      <c r="B411" s="83"/>
      <c r="C411" s="188"/>
      <c r="D411" s="177"/>
      <c r="E411" s="177"/>
      <c r="F411" s="177"/>
      <c r="G411" s="177"/>
      <c r="H411" s="177"/>
      <c r="I411" s="177"/>
      <c r="J411" s="177"/>
      <c r="K411" s="82"/>
      <c r="L411" s="82"/>
      <c r="M411" s="82"/>
      <c r="N411" s="82"/>
      <c r="O411" s="82"/>
      <c r="P411" s="82"/>
      <c r="Q411" s="82"/>
      <c r="R411" s="82"/>
      <c r="S411" s="82"/>
      <c r="T411" s="82"/>
      <c r="U411" s="82"/>
      <c r="V411" s="82"/>
      <c r="W411" s="82"/>
      <c r="X411" s="82"/>
      <c r="Y411" s="82"/>
      <c r="Z411" s="82"/>
      <c r="AA411" s="82"/>
      <c r="AB411" s="82"/>
      <c r="AC411" s="82"/>
    </row>
    <row r="412" spans="2:29" ht="15.75" customHeight="1">
      <c r="B412" s="83"/>
      <c r="C412" s="188"/>
      <c r="D412" s="177"/>
      <c r="E412" s="177"/>
      <c r="F412" s="177"/>
      <c r="G412" s="177"/>
      <c r="H412" s="177"/>
      <c r="I412" s="177"/>
      <c r="J412" s="177"/>
      <c r="K412" s="82"/>
      <c r="L412" s="82"/>
      <c r="M412" s="82"/>
      <c r="N412" s="82"/>
      <c r="O412" s="82"/>
      <c r="P412" s="82"/>
      <c r="Q412" s="82"/>
      <c r="R412" s="82"/>
      <c r="S412" s="82"/>
      <c r="T412" s="82"/>
      <c r="U412" s="82"/>
      <c r="V412" s="82"/>
      <c r="W412" s="82"/>
      <c r="X412" s="82"/>
      <c r="Y412" s="82"/>
      <c r="Z412" s="82"/>
      <c r="AA412" s="82"/>
      <c r="AB412" s="82"/>
      <c r="AC412" s="82"/>
    </row>
    <row r="413" spans="2:29" ht="15.75" customHeight="1">
      <c r="B413" s="83"/>
      <c r="C413" s="188"/>
      <c r="D413" s="177"/>
      <c r="E413" s="177"/>
      <c r="F413" s="177"/>
      <c r="G413" s="177"/>
      <c r="H413" s="177"/>
      <c r="I413" s="177"/>
      <c r="J413" s="177"/>
      <c r="K413" s="82"/>
      <c r="L413" s="82"/>
      <c r="M413" s="82"/>
      <c r="N413" s="82"/>
      <c r="O413" s="82"/>
      <c r="P413" s="82"/>
      <c r="Q413" s="82"/>
      <c r="R413" s="82"/>
      <c r="S413" s="82"/>
      <c r="T413" s="82"/>
      <c r="U413" s="82"/>
      <c r="V413" s="82"/>
      <c r="W413" s="82"/>
      <c r="X413" s="82"/>
      <c r="Y413" s="82"/>
      <c r="Z413" s="82"/>
      <c r="AA413" s="82"/>
      <c r="AB413" s="82"/>
      <c r="AC413" s="82"/>
    </row>
    <row r="414" spans="2:29" ht="15.75" customHeight="1">
      <c r="B414" s="83"/>
      <c r="C414" s="188"/>
      <c r="D414" s="177"/>
      <c r="E414" s="177"/>
      <c r="F414" s="177"/>
      <c r="G414" s="177"/>
      <c r="H414" s="177"/>
      <c r="I414" s="177"/>
      <c r="J414" s="177"/>
      <c r="K414" s="82"/>
      <c r="L414" s="82"/>
      <c r="M414" s="82"/>
      <c r="N414" s="82"/>
      <c r="O414" s="82"/>
      <c r="P414" s="82"/>
      <c r="Q414" s="82"/>
      <c r="R414" s="82"/>
      <c r="S414" s="82"/>
      <c r="T414" s="82"/>
      <c r="U414" s="82"/>
      <c r="V414" s="82"/>
      <c r="W414" s="82"/>
      <c r="X414" s="82"/>
      <c r="Y414" s="82"/>
      <c r="Z414" s="82"/>
      <c r="AA414" s="82"/>
      <c r="AB414" s="82"/>
      <c r="AC414" s="82"/>
    </row>
    <row r="415" spans="2:29" ht="15.75" customHeight="1">
      <c r="B415" s="83"/>
      <c r="C415" s="188"/>
      <c r="D415" s="177"/>
      <c r="E415" s="177"/>
      <c r="F415" s="177"/>
      <c r="G415" s="177"/>
      <c r="H415" s="177"/>
      <c r="I415" s="177"/>
      <c r="J415" s="177"/>
      <c r="K415" s="82"/>
      <c r="L415" s="82"/>
      <c r="M415" s="82"/>
      <c r="N415" s="82"/>
      <c r="O415" s="82"/>
      <c r="P415" s="82"/>
      <c r="Q415" s="82"/>
      <c r="R415" s="82"/>
      <c r="S415" s="82"/>
      <c r="T415" s="82"/>
      <c r="U415" s="82"/>
      <c r="V415" s="82"/>
      <c r="W415" s="82"/>
      <c r="X415" s="82"/>
      <c r="Y415" s="82"/>
      <c r="Z415" s="82"/>
      <c r="AA415" s="82"/>
      <c r="AB415" s="82"/>
      <c r="AC415" s="82"/>
    </row>
    <row r="416" spans="2:29" ht="15.75" customHeight="1">
      <c r="B416" s="83"/>
      <c r="C416" s="188"/>
      <c r="D416" s="177"/>
      <c r="E416" s="177"/>
      <c r="F416" s="177"/>
      <c r="G416" s="177"/>
      <c r="H416" s="177"/>
      <c r="I416" s="177"/>
      <c r="J416" s="177"/>
      <c r="K416" s="82"/>
      <c r="L416" s="82"/>
      <c r="M416" s="82"/>
      <c r="N416" s="82"/>
      <c r="O416" s="82"/>
      <c r="P416" s="82"/>
      <c r="Q416" s="82"/>
      <c r="R416" s="82"/>
      <c r="S416" s="82"/>
      <c r="T416" s="82"/>
      <c r="U416" s="82"/>
      <c r="V416" s="82"/>
      <c r="W416" s="82"/>
      <c r="X416" s="82"/>
      <c r="Y416" s="82"/>
      <c r="Z416" s="82"/>
      <c r="AA416" s="82"/>
      <c r="AB416" s="82"/>
      <c r="AC416" s="82"/>
    </row>
    <row r="417" spans="2:29" ht="15.75" customHeight="1">
      <c r="B417" s="83"/>
      <c r="C417" s="188"/>
      <c r="D417" s="177"/>
      <c r="E417" s="177"/>
      <c r="F417" s="177"/>
      <c r="G417" s="177"/>
      <c r="H417" s="177"/>
      <c r="I417" s="177"/>
      <c r="J417" s="177"/>
      <c r="K417" s="82"/>
      <c r="L417" s="82"/>
      <c r="M417" s="82"/>
      <c r="N417" s="82"/>
      <c r="O417" s="82"/>
      <c r="P417" s="82"/>
      <c r="Q417" s="82"/>
      <c r="R417" s="82"/>
      <c r="S417" s="82"/>
      <c r="T417" s="82"/>
      <c r="U417" s="82"/>
      <c r="V417" s="82"/>
      <c r="W417" s="82"/>
      <c r="X417" s="82"/>
      <c r="Y417" s="82"/>
      <c r="Z417" s="82"/>
      <c r="AA417" s="82"/>
      <c r="AB417" s="82"/>
      <c r="AC417" s="82"/>
    </row>
    <row r="418" spans="2:29" ht="15.75" customHeight="1">
      <c r="B418" s="83"/>
      <c r="C418" s="188"/>
      <c r="D418" s="177"/>
      <c r="E418" s="177"/>
      <c r="F418" s="177"/>
      <c r="G418" s="177"/>
      <c r="H418" s="177"/>
      <c r="I418" s="177"/>
      <c r="J418" s="177"/>
      <c r="K418" s="82"/>
      <c r="L418" s="82"/>
      <c r="M418" s="82"/>
      <c r="N418" s="82"/>
      <c r="O418" s="82"/>
      <c r="P418" s="82"/>
      <c r="Q418" s="82"/>
      <c r="R418" s="82"/>
      <c r="S418" s="82"/>
      <c r="T418" s="82"/>
      <c r="U418" s="82"/>
      <c r="V418" s="82"/>
      <c r="W418" s="82"/>
      <c r="X418" s="82"/>
      <c r="Y418" s="82"/>
      <c r="Z418" s="82"/>
      <c r="AA418" s="82"/>
      <c r="AB418" s="82"/>
      <c r="AC418" s="82"/>
    </row>
    <row r="419" spans="2:29" ht="15.75" customHeight="1">
      <c r="B419" s="83"/>
      <c r="C419" s="188"/>
      <c r="D419" s="177"/>
      <c r="E419" s="177"/>
      <c r="F419" s="177"/>
      <c r="G419" s="177"/>
      <c r="H419" s="177"/>
      <c r="I419" s="177"/>
      <c r="J419" s="177"/>
      <c r="K419" s="82"/>
      <c r="L419" s="82"/>
      <c r="M419" s="82"/>
      <c r="N419" s="82"/>
      <c r="O419" s="82"/>
      <c r="P419" s="82"/>
      <c r="Q419" s="82"/>
      <c r="R419" s="82"/>
      <c r="S419" s="82"/>
      <c r="T419" s="82"/>
      <c r="U419" s="82"/>
      <c r="V419" s="82"/>
      <c r="W419" s="82"/>
      <c r="X419" s="82"/>
      <c r="Y419" s="82"/>
      <c r="Z419" s="82"/>
      <c r="AA419" s="82"/>
      <c r="AB419" s="82"/>
      <c r="AC419" s="82"/>
    </row>
    <row r="420" spans="2:29" ht="15.75" customHeight="1">
      <c r="B420" s="83"/>
      <c r="C420" s="188"/>
      <c r="D420" s="177"/>
      <c r="E420" s="177"/>
      <c r="F420" s="177"/>
      <c r="G420" s="177"/>
      <c r="H420" s="177"/>
      <c r="I420" s="177"/>
      <c r="J420" s="177"/>
      <c r="K420" s="82"/>
      <c r="L420" s="82"/>
      <c r="M420" s="82"/>
      <c r="N420" s="82"/>
      <c r="O420" s="82"/>
      <c r="P420" s="82"/>
      <c r="Q420" s="82"/>
      <c r="R420" s="82"/>
      <c r="S420" s="82"/>
      <c r="T420" s="82"/>
      <c r="U420" s="82"/>
      <c r="V420" s="82"/>
      <c r="W420" s="82"/>
      <c r="X420" s="82"/>
      <c r="Y420" s="82"/>
      <c r="Z420" s="82"/>
      <c r="AA420" s="82"/>
      <c r="AB420" s="82"/>
      <c r="AC420" s="82"/>
    </row>
    <row r="421" spans="2:29" ht="15.75" customHeight="1">
      <c r="B421" s="83"/>
      <c r="C421" s="188"/>
      <c r="D421" s="177"/>
      <c r="E421" s="177"/>
      <c r="F421" s="177"/>
      <c r="G421" s="177"/>
      <c r="H421" s="177"/>
      <c r="I421" s="177"/>
      <c r="J421" s="177"/>
      <c r="K421" s="82"/>
      <c r="L421" s="82"/>
      <c r="M421" s="82"/>
      <c r="N421" s="82"/>
      <c r="O421" s="82"/>
      <c r="P421" s="82"/>
      <c r="Q421" s="82"/>
      <c r="R421" s="82"/>
      <c r="S421" s="82"/>
      <c r="T421" s="82"/>
      <c r="U421" s="82"/>
      <c r="V421" s="82"/>
      <c r="W421" s="82"/>
      <c r="X421" s="82"/>
      <c r="Y421" s="82"/>
      <c r="Z421" s="82"/>
      <c r="AA421" s="82"/>
      <c r="AB421" s="82"/>
      <c r="AC421" s="82"/>
    </row>
    <row r="422" spans="2:29" ht="15.75" customHeight="1">
      <c r="B422" s="83"/>
      <c r="C422" s="188"/>
      <c r="D422" s="177"/>
      <c r="E422" s="177"/>
      <c r="F422" s="177"/>
      <c r="G422" s="177"/>
      <c r="H422" s="177"/>
      <c r="I422" s="177"/>
      <c r="J422" s="177"/>
      <c r="K422" s="82"/>
      <c r="L422" s="82"/>
      <c r="M422" s="82"/>
      <c r="N422" s="82"/>
      <c r="O422" s="82"/>
      <c r="P422" s="82"/>
      <c r="Q422" s="82"/>
      <c r="R422" s="82"/>
      <c r="S422" s="82"/>
      <c r="T422" s="82"/>
      <c r="U422" s="82"/>
      <c r="V422" s="82"/>
      <c r="W422" s="82"/>
      <c r="X422" s="82"/>
      <c r="Y422" s="82"/>
      <c r="Z422" s="82"/>
      <c r="AA422" s="82"/>
      <c r="AB422" s="82"/>
      <c r="AC422" s="82"/>
    </row>
    <row r="423" spans="2:29" ht="15.75" customHeight="1">
      <c r="B423" s="83"/>
      <c r="C423" s="188"/>
      <c r="D423" s="177"/>
      <c r="E423" s="177"/>
      <c r="F423" s="177"/>
      <c r="G423" s="177"/>
      <c r="H423" s="177"/>
      <c r="I423" s="177"/>
      <c r="J423" s="177"/>
      <c r="K423" s="82"/>
      <c r="L423" s="82"/>
      <c r="M423" s="82"/>
      <c r="N423" s="82"/>
      <c r="O423" s="82"/>
      <c r="P423" s="82"/>
      <c r="Q423" s="82"/>
      <c r="R423" s="82"/>
      <c r="S423" s="82"/>
      <c r="T423" s="82"/>
      <c r="U423" s="82"/>
      <c r="V423" s="82"/>
      <c r="W423" s="82"/>
      <c r="X423" s="82"/>
      <c r="Y423" s="82"/>
      <c r="Z423" s="82"/>
      <c r="AA423" s="82"/>
      <c r="AB423" s="82"/>
      <c r="AC423" s="82"/>
    </row>
    <row r="424" spans="2:29" ht="15.75" customHeight="1">
      <c r="B424" s="83"/>
      <c r="C424" s="188"/>
      <c r="D424" s="177"/>
      <c r="E424" s="177"/>
      <c r="F424" s="177"/>
      <c r="G424" s="177"/>
      <c r="H424" s="177"/>
      <c r="I424" s="177"/>
      <c r="J424" s="177"/>
      <c r="K424" s="82"/>
      <c r="L424" s="82"/>
      <c r="M424" s="82"/>
      <c r="N424" s="82"/>
      <c r="O424" s="82"/>
      <c r="P424" s="82"/>
      <c r="Q424" s="82"/>
      <c r="R424" s="82"/>
      <c r="S424" s="82"/>
      <c r="T424" s="82"/>
      <c r="U424" s="82"/>
      <c r="V424" s="82"/>
      <c r="W424" s="82"/>
      <c r="X424" s="82"/>
      <c r="Y424" s="82"/>
      <c r="Z424" s="82"/>
      <c r="AA424" s="82"/>
      <c r="AB424" s="82"/>
      <c r="AC424" s="82"/>
    </row>
    <row r="425" spans="2:29" ht="15.75" customHeight="1">
      <c r="B425" s="83"/>
      <c r="C425" s="188"/>
      <c r="D425" s="177"/>
      <c r="E425" s="177"/>
      <c r="F425" s="177"/>
      <c r="G425" s="177"/>
      <c r="H425" s="177"/>
      <c r="I425" s="177"/>
      <c r="J425" s="177"/>
      <c r="K425" s="82"/>
      <c r="L425" s="82"/>
      <c r="M425" s="82"/>
      <c r="N425" s="82"/>
      <c r="O425" s="82"/>
      <c r="P425" s="82"/>
      <c r="Q425" s="82"/>
      <c r="R425" s="82"/>
      <c r="S425" s="82"/>
      <c r="T425" s="82"/>
      <c r="U425" s="82"/>
      <c r="V425" s="82"/>
      <c r="W425" s="82"/>
      <c r="X425" s="82"/>
      <c r="Y425" s="82"/>
      <c r="Z425" s="82"/>
      <c r="AA425" s="82"/>
      <c r="AB425" s="82"/>
      <c r="AC425" s="82"/>
    </row>
    <row r="426" spans="2:29" ht="15.75" customHeight="1">
      <c r="B426" s="83"/>
      <c r="C426" s="188"/>
      <c r="D426" s="177"/>
      <c r="E426" s="177"/>
      <c r="F426" s="177"/>
      <c r="G426" s="177"/>
      <c r="H426" s="177"/>
      <c r="I426" s="177"/>
      <c r="J426" s="177"/>
      <c r="K426" s="82"/>
      <c r="L426" s="82"/>
      <c r="M426" s="82"/>
      <c r="N426" s="82"/>
      <c r="O426" s="82"/>
      <c r="P426" s="82"/>
      <c r="Q426" s="82"/>
      <c r="R426" s="82"/>
      <c r="S426" s="82"/>
      <c r="T426" s="82"/>
      <c r="U426" s="82"/>
      <c r="V426" s="82"/>
      <c r="W426" s="82"/>
      <c r="X426" s="82"/>
      <c r="Y426" s="82"/>
      <c r="Z426" s="82"/>
      <c r="AA426" s="82"/>
      <c r="AB426" s="82"/>
      <c r="AC426" s="82"/>
    </row>
    <row r="427" spans="2:29" ht="15.75" customHeight="1">
      <c r="B427" s="83"/>
      <c r="C427" s="188"/>
      <c r="D427" s="177"/>
      <c r="E427" s="177"/>
      <c r="F427" s="177"/>
      <c r="G427" s="177"/>
      <c r="H427" s="177"/>
      <c r="I427" s="177"/>
      <c r="J427" s="177"/>
      <c r="K427" s="82"/>
      <c r="L427" s="82"/>
      <c r="M427" s="82"/>
      <c r="N427" s="82"/>
      <c r="O427" s="82"/>
      <c r="P427" s="82"/>
      <c r="Q427" s="82"/>
      <c r="R427" s="82"/>
      <c r="S427" s="82"/>
      <c r="T427" s="82"/>
      <c r="U427" s="82"/>
      <c r="V427" s="82"/>
      <c r="W427" s="82"/>
      <c r="X427" s="82"/>
      <c r="Y427" s="82"/>
      <c r="Z427" s="82"/>
      <c r="AA427" s="82"/>
      <c r="AB427" s="82"/>
      <c r="AC427" s="82"/>
    </row>
    <row r="428" spans="2:29" ht="15.75" customHeight="1">
      <c r="B428" s="83"/>
      <c r="C428" s="188"/>
      <c r="D428" s="177"/>
      <c r="E428" s="177"/>
      <c r="F428" s="177"/>
      <c r="G428" s="177"/>
      <c r="H428" s="177"/>
      <c r="I428" s="177"/>
      <c r="J428" s="177"/>
      <c r="K428" s="82"/>
      <c r="L428" s="82"/>
      <c r="M428" s="82"/>
      <c r="N428" s="82"/>
      <c r="O428" s="82"/>
      <c r="P428" s="82"/>
      <c r="Q428" s="82"/>
      <c r="R428" s="82"/>
      <c r="S428" s="82"/>
      <c r="T428" s="82"/>
      <c r="U428" s="82"/>
      <c r="V428" s="82"/>
      <c r="W428" s="82"/>
      <c r="X428" s="82"/>
      <c r="Y428" s="82"/>
      <c r="Z428" s="82"/>
      <c r="AA428" s="82"/>
      <c r="AB428" s="82"/>
      <c r="AC428" s="82"/>
    </row>
    <row r="429" spans="2:29" ht="15.75" customHeight="1">
      <c r="B429" s="83"/>
      <c r="C429" s="188"/>
      <c r="D429" s="177"/>
      <c r="E429" s="177"/>
      <c r="F429" s="177"/>
      <c r="G429" s="177"/>
      <c r="H429" s="177"/>
      <c r="I429" s="177"/>
      <c r="J429" s="177"/>
      <c r="K429" s="82"/>
      <c r="L429" s="82"/>
      <c r="M429" s="82"/>
      <c r="N429" s="82"/>
      <c r="O429" s="82"/>
      <c r="P429" s="82"/>
      <c r="Q429" s="82"/>
      <c r="R429" s="82"/>
      <c r="S429" s="82"/>
      <c r="T429" s="82"/>
      <c r="U429" s="82"/>
      <c r="V429" s="82"/>
      <c r="W429" s="82"/>
      <c r="X429" s="82"/>
      <c r="Y429" s="82"/>
      <c r="Z429" s="82"/>
      <c r="AA429" s="82"/>
      <c r="AB429" s="82"/>
      <c r="AC429" s="82"/>
    </row>
    <row r="430" spans="2:29" ht="15.75" customHeight="1">
      <c r="B430" s="83"/>
      <c r="C430" s="188"/>
      <c r="D430" s="177"/>
      <c r="E430" s="177"/>
      <c r="F430" s="177"/>
      <c r="G430" s="177"/>
      <c r="H430" s="177"/>
      <c r="I430" s="177"/>
      <c r="J430" s="177"/>
      <c r="K430" s="82"/>
      <c r="L430" s="82"/>
      <c r="M430" s="82"/>
      <c r="N430" s="82"/>
      <c r="O430" s="82"/>
      <c r="P430" s="82"/>
      <c r="Q430" s="82"/>
      <c r="R430" s="82"/>
      <c r="S430" s="82"/>
      <c r="T430" s="82"/>
      <c r="U430" s="82"/>
      <c r="V430" s="82"/>
      <c r="W430" s="82"/>
      <c r="X430" s="82"/>
      <c r="Y430" s="82"/>
      <c r="Z430" s="82"/>
      <c r="AA430" s="82"/>
      <c r="AB430" s="82"/>
      <c r="AC430" s="82"/>
    </row>
    <row r="431" spans="2:29" ht="15.75" customHeight="1">
      <c r="B431" s="83"/>
      <c r="C431" s="188"/>
      <c r="D431" s="177"/>
      <c r="E431" s="177"/>
      <c r="F431" s="177"/>
      <c r="G431" s="177"/>
      <c r="H431" s="177"/>
      <c r="I431" s="177"/>
      <c r="J431" s="177"/>
      <c r="K431" s="82"/>
      <c r="L431" s="82"/>
      <c r="M431" s="82"/>
      <c r="N431" s="82"/>
      <c r="O431" s="82"/>
      <c r="P431" s="82"/>
      <c r="Q431" s="82"/>
      <c r="R431" s="82"/>
      <c r="S431" s="82"/>
      <c r="T431" s="82"/>
      <c r="U431" s="82"/>
      <c r="V431" s="82"/>
      <c r="W431" s="82"/>
      <c r="X431" s="82"/>
      <c r="Y431" s="82"/>
      <c r="Z431" s="82"/>
      <c r="AA431" s="82"/>
      <c r="AB431" s="82"/>
      <c r="AC431" s="82"/>
    </row>
    <row r="432" spans="2:29" ht="15.75" customHeight="1">
      <c r="B432" s="83"/>
      <c r="C432" s="188"/>
      <c r="D432" s="177"/>
      <c r="E432" s="177"/>
      <c r="F432" s="177"/>
      <c r="G432" s="177"/>
      <c r="H432" s="177"/>
      <c r="I432" s="177"/>
      <c r="J432" s="177"/>
      <c r="K432" s="82"/>
      <c r="L432" s="82"/>
      <c r="M432" s="82"/>
      <c r="N432" s="82"/>
      <c r="O432" s="82"/>
      <c r="P432" s="82"/>
      <c r="Q432" s="82"/>
      <c r="R432" s="82"/>
      <c r="S432" s="82"/>
      <c r="T432" s="82"/>
      <c r="U432" s="82"/>
      <c r="V432" s="82"/>
      <c r="W432" s="82"/>
      <c r="X432" s="82"/>
      <c r="Y432" s="82"/>
      <c r="Z432" s="82"/>
      <c r="AA432" s="82"/>
      <c r="AB432" s="82"/>
      <c r="AC432" s="82"/>
    </row>
    <row r="433" spans="2:29" ht="15.75" customHeight="1">
      <c r="B433" s="83"/>
      <c r="C433" s="188"/>
      <c r="D433" s="177"/>
      <c r="E433" s="177"/>
      <c r="F433" s="177"/>
      <c r="G433" s="177"/>
      <c r="H433" s="177"/>
      <c r="I433" s="177"/>
      <c r="J433" s="177"/>
      <c r="K433" s="82"/>
      <c r="L433" s="82"/>
      <c r="M433" s="82"/>
      <c r="N433" s="82"/>
      <c r="O433" s="82"/>
      <c r="P433" s="82"/>
      <c r="Q433" s="82"/>
      <c r="R433" s="82"/>
      <c r="S433" s="82"/>
      <c r="T433" s="82"/>
      <c r="U433" s="82"/>
      <c r="V433" s="82"/>
      <c r="W433" s="82"/>
      <c r="X433" s="82"/>
      <c r="Y433" s="82"/>
      <c r="Z433" s="82"/>
      <c r="AA433" s="82"/>
      <c r="AB433" s="82"/>
      <c r="AC433" s="82"/>
    </row>
    <row r="434" spans="2:29" ht="15.75" customHeight="1">
      <c r="B434" s="83"/>
      <c r="C434" s="188"/>
      <c r="D434" s="177"/>
      <c r="E434" s="177"/>
      <c r="F434" s="177"/>
      <c r="G434" s="177"/>
      <c r="H434" s="177"/>
      <c r="I434" s="177"/>
      <c r="J434" s="177"/>
      <c r="K434" s="82"/>
      <c r="L434" s="82"/>
      <c r="M434" s="82"/>
      <c r="N434" s="82"/>
      <c r="O434" s="82"/>
      <c r="P434" s="82"/>
      <c r="Q434" s="82"/>
      <c r="R434" s="82"/>
      <c r="S434" s="82"/>
      <c r="T434" s="82"/>
      <c r="U434" s="82"/>
      <c r="V434" s="82"/>
      <c r="W434" s="82"/>
      <c r="X434" s="82"/>
      <c r="Y434" s="82"/>
      <c r="Z434" s="82"/>
      <c r="AA434" s="82"/>
      <c r="AB434" s="82"/>
      <c r="AC434" s="82"/>
    </row>
    <row r="435" spans="2:29" ht="15.75" customHeight="1">
      <c r="B435" s="83"/>
      <c r="C435" s="188"/>
      <c r="D435" s="177"/>
      <c r="E435" s="177"/>
      <c r="F435" s="177"/>
      <c r="G435" s="177"/>
      <c r="H435" s="177"/>
      <c r="I435" s="177"/>
      <c r="J435" s="177"/>
      <c r="K435" s="82"/>
      <c r="L435" s="82"/>
      <c r="M435" s="82"/>
      <c r="N435" s="82"/>
      <c r="O435" s="82"/>
      <c r="P435" s="82"/>
      <c r="Q435" s="82"/>
      <c r="R435" s="82"/>
      <c r="S435" s="82"/>
      <c r="T435" s="82"/>
      <c r="U435" s="82"/>
      <c r="V435" s="82"/>
      <c r="W435" s="82"/>
      <c r="X435" s="82"/>
      <c r="Y435" s="82"/>
      <c r="Z435" s="82"/>
      <c r="AA435" s="82"/>
      <c r="AB435" s="82"/>
      <c r="AC435" s="82"/>
    </row>
    <row r="436" spans="2:29" ht="15.75" customHeight="1">
      <c r="B436" s="83"/>
      <c r="C436" s="188"/>
      <c r="D436" s="177"/>
      <c r="E436" s="177"/>
      <c r="F436" s="177"/>
      <c r="G436" s="177"/>
      <c r="H436" s="177"/>
      <c r="I436" s="177"/>
      <c r="J436" s="177"/>
      <c r="K436" s="82"/>
      <c r="L436" s="82"/>
      <c r="M436" s="82"/>
      <c r="N436" s="82"/>
      <c r="O436" s="82"/>
      <c r="P436" s="82"/>
      <c r="Q436" s="82"/>
      <c r="R436" s="82"/>
      <c r="S436" s="82"/>
      <c r="T436" s="82"/>
      <c r="U436" s="82"/>
      <c r="V436" s="82"/>
      <c r="W436" s="82"/>
      <c r="X436" s="82"/>
      <c r="Y436" s="82"/>
      <c r="Z436" s="82"/>
      <c r="AA436" s="82"/>
      <c r="AB436" s="82"/>
      <c r="AC436" s="82"/>
    </row>
    <row r="437" spans="2:29" ht="15.75" customHeight="1">
      <c r="B437" s="83"/>
      <c r="C437" s="188"/>
      <c r="D437" s="177"/>
      <c r="E437" s="177"/>
      <c r="F437" s="177"/>
      <c r="G437" s="177"/>
      <c r="H437" s="177"/>
      <c r="I437" s="177"/>
      <c r="J437" s="177"/>
      <c r="K437" s="82"/>
      <c r="L437" s="82"/>
      <c r="M437" s="82"/>
      <c r="N437" s="82"/>
      <c r="O437" s="82"/>
      <c r="P437" s="82"/>
      <c r="Q437" s="82"/>
      <c r="R437" s="82"/>
      <c r="S437" s="82"/>
      <c r="T437" s="82"/>
      <c r="U437" s="82"/>
      <c r="V437" s="82"/>
      <c r="W437" s="82"/>
      <c r="X437" s="82"/>
      <c r="Y437" s="82"/>
      <c r="Z437" s="82"/>
      <c r="AA437" s="82"/>
      <c r="AB437" s="82"/>
      <c r="AC437" s="82"/>
    </row>
    <row r="438" spans="2:29" ht="15.75" customHeight="1">
      <c r="B438" s="83"/>
      <c r="C438" s="188"/>
      <c r="D438" s="177"/>
      <c r="E438" s="177"/>
      <c r="F438" s="177"/>
      <c r="G438" s="177"/>
      <c r="H438" s="177"/>
      <c r="I438" s="177"/>
      <c r="J438" s="177"/>
      <c r="K438" s="82"/>
      <c r="L438" s="82"/>
      <c r="M438" s="82"/>
      <c r="N438" s="82"/>
      <c r="O438" s="82"/>
      <c r="P438" s="82"/>
      <c r="Q438" s="82"/>
      <c r="R438" s="82"/>
      <c r="S438" s="82"/>
      <c r="T438" s="82"/>
      <c r="U438" s="82"/>
      <c r="V438" s="82"/>
      <c r="W438" s="82"/>
      <c r="X438" s="82"/>
      <c r="Y438" s="82"/>
      <c r="Z438" s="82"/>
      <c r="AA438" s="82"/>
      <c r="AB438" s="82"/>
      <c r="AC438" s="82"/>
    </row>
    <row r="439" spans="2:29" ht="15.75" customHeight="1">
      <c r="B439" s="83"/>
      <c r="C439" s="188"/>
      <c r="D439" s="177"/>
      <c r="E439" s="177"/>
      <c r="F439" s="177"/>
      <c r="G439" s="177"/>
      <c r="H439" s="177"/>
      <c r="I439" s="177"/>
      <c r="J439" s="177"/>
      <c r="K439" s="82"/>
      <c r="L439" s="82"/>
      <c r="M439" s="82"/>
      <c r="N439" s="82"/>
      <c r="O439" s="82"/>
      <c r="P439" s="82"/>
      <c r="Q439" s="82"/>
      <c r="R439" s="82"/>
      <c r="S439" s="82"/>
      <c r="T439" s="82"/>
      <c r="U439" s="82"/>
      <c r="V439" s="82"/>
      <c r="W439" s="82"/>
      <c r="X439" s="82"/>
      <c r="Y439" s="82"/>
      <c r="Z439" s="82"/>
      <c r="AA439" s="82"/>
      <c r="AB439" s="82"/>
      <c r="AC439" s="82"/>
    </row>
    <row r="440" spans="2:29" ht="15.75" customHeight="1">
      <c r="B440" s="83"/>
      <c r="C440" s="188"/>
      <c r="D440" s="177"/>
      <c r="E440" s="177"/>
      <c r="F440" s="177"/>
      <c r="G440" s="177"/>
      <c r="H440" s="177"/>
      <c r="I440" s="177"/>
      <c r="J440" s="177"/>
      <c r="K440" s="82"/>
      <c r="L440" s="82"/>
      <c r="M440" s="82"/>
      <c r="N440" s="82"/>
      <c r="O440" s="82"/>
      <c r="P440" s="82"/>
      <c r="Q440" s="82"/>
      <c r="R440" s="82"/>
      <c r="S440" s="82"/>
      <c r="T440" s="82"/>
      <c r="U440" s="82"/>
      <c r="V440" s="82"/>
      <c r="W440" s="82"/>
      <c r="X440" s="82"/>
      <c r="Y440" s="82"/>
      <c r="Z440" s="82"/>
      <c r="AA440" s="82"/>
      <c r="AB440" s="82"/>
      <c r="AC440" s="82"/>
    </row>
    <row r="441" spans="2:29" ht="15.75" customHeight="1">
      <c r="B441" s="83"/>
      <c r="C441" s="188"/>
      <c r="D441" s="177"/>
      <c r="E441" s="177"/>
      <c r="F441" s="177"/>
      <c r="G441" s="177"/>
      <c r="H441" s="177"/>
      <c r="I441" s="177"/>
      <c r="J441" s="177"/>
      <c r="K441" s="82"/>
      <c r="L441" s="82"/>
      <c r="M441" s="82"/>
      <c r="N441" s="82"/>
      <c r="O441" s="82"/>
      <c r="P441" s="82"/>
      <c r="Q441" s="82"/>
      <c r="R441" s="82"/>
      <c r="S441" s="82"/>
      <c r="T441" s="82"/>
      <c r="U441" s="82"/>
      <c r="V441" s="82"/>
      <c r="W441" s="82"/>
      <c r="X441" s="82"/>
      <c r="Y441" s="82"/>
      <c r="Z441" s="82"/>
      <c r="AA441" s="82"/>
      <c r="AB441" s="82"/>
      <c r="AC441" s="82"/>
    </row>
    <row r="442" spans="2:29" ht="15.75" customHeight="1">
      <c r="B442" s="83"/>
      <c r="C442" s="188"/>
      <c r="D442" s="177"/>
      <c r="E442" s="177"/>
      <c r="F442" s="177"/>
      <c r="G442" s="177"/>
      <c r="H442" s="177"/>
      <c r="I442" s="177"/>
      <c r="J442" s="177"/>
      <c r="K442" s="82"/>
      <c r="L442" s="82"/>
      <c r="M442" s="82"/>
      <c r="N442" s="82"/>
      <c r="O442" s="82"/>
      <c r="P442" s="82"/>
      <c r="Q442" s="82"/>
      <c r="R442" s="82"/>
      <c r="S442" s="82"/>
      <c r="T442" s="82"/>
      <c r="U442" s="82"/>
      <c r="V442" s="82"/>
      <c r="W442" s="82"/>
      <c r="X442" s="82"/>
      <c r="Y442" s="82"/>
      <c r="Z442" s="82"/>
      <c r="AA442" s="82"/>
      <c r="AB442" s="82"/>
      <c r="AC442" s="82"/>
    </row>
    <row r="443" spans="2:29" ht="15.75" customHeight="1">
      <c r="B443" s="83"/>
      <c r="C443" s="188"/>
      <c r="D443" s="177"/>
      <c r="E443" s="177"/>
      <c r="F443" s="177"/>
      <c r="G443" s="177"/>
      <c r="H443" s="177"/>
      <c r="I443" s="177"/>
      <c r="J443" s="177"/>
      <c r="K443" s="82"/>
      <c r="L443" s="82"/>
      <c r="M443" s="82"/>
      <c r="N443" s="82"/>
      <c r="O443" s="82"/>
      <c r="P443" s="82"/>
      <c r="Q443" s="82"/>
      <c r="R443" s="82"/>
      <c r="S443" s="82"/>
      <c r="T443" s="82"/>
      <c r="U443" s="82"/>
      <c r="V443" s="82"/>
      <c r="W443" s="82"/>
      <c r="X443" s="82"/>
      <c r="Y443" s="82"/>
      <c r="Z443" s="82"/>
      <c r="AA443" s="82"/>
      <c r="AB443" s="82"/>
      <c r="AC443" s="82"/>
    </row>
    <row r="444" spans="2:29" ht="15.75" customHeight="1">
      <c r="B444" s="83"/>
      <c r="C444" s="188"/>
      <c r="D444" s="177"/>
      <c r="E444" s="177"/>
      <c r="F444" s="177"/>
      <c r="G444" s="177"/>
      <c r="H444" s="177"/>
      <c r="I444" s="177"/>
      <c r="J444" s="177"/>
      <c r="K444" s="82"/>
      <c r="L444" s="82"/>
      <c r="M444" s="82"/>
      <c r="N444" s="82"/>
      <c r="O444" s="82"/>
      <c r="P444" s="82"/>
      <c r="Q444" s="82"/>
      <c r="R444" s="82"/>
      <c r="S444" s="82"/>
      <c r="T444" s="82"/>
      <c r="U444" s="82"/>
      <c r="V444" s="82"/>
      <c r="W444" s="82"/>
      <c r="X444" s="82"/>
      <c r="Y444" s="82"/>
      <c r="Z444" s="82"/>
      <c r="AA444" s="82"/>
      <c r="AB444" s="82"/>
      <c r="AC444" s="82"/>
    </row>
    <row r="445" spans="2:29" ht="15.75" customHeight="1">
      <c r="B445" s="83"/>
      <c r="C445" s="188"/>
      <c r="D445" s="177"/>
      <c r="E445" s="177"/>
      <c r="F445" s="177"/>
      <c r="G445" s="177"/>
      <c r="H445" s="177"/>
      <c r="I445" s="177"/>
      <c r="J445" s="177"/>
      <c r="K445" s="82"/>
      <c r="L445" s="82"/>
      <c r="M445" s="82"/>
      <c r="N445" s="82"/>
      <c r="O445" s="82"/>
      <c r="P445" s="82"/>
      <c r="Q445" s="82"/>
      <c r="R445" s="82"/>
      <c r="S445" s="82"/>
      <c r="T445" s="82"/>
      <c r="U445" s="82"/>
      <c r="V445" s="82"/>
      <c r="W445" s="82"/>
      <c r="X445" s="82"/>
      <c r="Y445" s="82"/>
      <c r="Z445" s="82"/>
      <c r="AA445" s="82"/>
      <c r="AB445" s="82"/>
      <c r="AC445" s="82"/>
    </row>
    <row r="446" spans="2:29" ht="15.75" customHeight="1">
      <c r="B446" s="83"/>
      <c r="C446" s="188"/>
      <c r="D446" s="177"/>
      <c r="E446" s="177"/>
      <c r="F446" s="177"/>
      <c r="G446" s="177"/>
      <c r="H446" s="177"/>
      <c r="I446" s="177"/>
      <c r="J446" s="177"/>
      <c r="K446" s="82"/>
      <c r="L446" s="82"/>
      <c r="M446" s="82"/>
      <c r="N446" s="82"/>
      <c r="O446" s="82"/>
      <c r="P446" s="82"/>
      <c r="Q446" s="82"/>
      <c r="R446" s="82"/>
      <c r="S446" s="82"/>
      <c r="T446" s="82"/>
      <c r="U446" s="82"/>
      <c r="V446" s="82"/>
      <c r="W446" s="82"/>
      <c r="X446" s="82"/>
      <c r="Y446" s="82"/>
      <c r="Z446" s="82"/>
      <c r="AA446" s="82"/>
      <c r="AB446" s="82"/>
      <c r="AC446" s="82"/>
    </row>
    <row r="447" spans="2:29" ht="15.75" customHeight="1">
      <c r="B447" s="83"/>
      <c r="C447" s="188"/>
      <c r="D447" s="177"/>
      <c r="E447" s="177"/>
      <c r="F447" s="177"/>
      <c r="G447" s="177"/>
      <c r="H447" s="177"/>
      <c r="I447" s="177"/>
      <c r="J447" s="177"/>
      <c r="K447" s="82"/>
      <c r="L447" s="82"/>
      <c r="M447" s="82"/>
      <c r="N447" s="82"/>
      <c r="O447" s="82"/>
      <c r="P447" s="82"/>
      <c r="Q447" s="82"/>
      <c r="R447" s="82"/>
      <c r="S447" s="82"/>
      <c r="T447" s="82"/>
      <c r="U447" s="82"/>
      <c r="V447" s="82"/>
      <c r="W447" s="82"/>
      <c r="X447" s="82"/>
      <c r="Y447" s="82"/>
      <c r="Z447" s="82"/>
      <c r="AA447" s="82"/>
      <c r="AB447" s="82"/>
      <c r="AC447" s="82"/>
    </row>
    <row r="448" spans="2:29" ht="15.75" customHeight="1">
      <c r="B448" s="83"/>
      <c r="C448" s="188"/>
      <c r="D448" s="177"/>
      <c r="E448" s="177"/>
      <c r="F448" s="177"/>
      <c r="G448" s="177"/>
      <c r="H448" s="177"/>
      <c r="I448" s="177"/>
      <c r="J448" s="177"/>
      <c r="K448" s="82"/>
      <c r="L448" s="82"/>
      <c r="M448" s="82"/>
      <c r="N448" s="82"/>
      <c r="O448" s="82"/>
      <c r="P448" s="82"/>
      <c r="Q448" s="82"/>
      <c r="R448" s="82"/>
      <c r="S448" s="82"/>
      <c r="T448" s="82"/>
      <c r="U448" s="82"/>
      <c r="V448" s="82"/>
      <c r="W448" s="82"/>
      <c r="X448" s="82"/>
      <c r="Y448" s="82"/>
      <c r="Z448" s="82"/>
      <c r="AA448" s="82"/>
      <c r="AB448" s="82"/>
      <c r="AC448" s="82"/>
    </row>
    <row r="449" spans="2:29" ht="15.75" customHeight="1">
      <c r="B449" s="83"/>
      <c r="C449" s="188"/>
      <c r="D449" s="177"/>
      <c r="E449" s="177"/>
      <c r="F449" s="177"/>
      <c r="G449" s="177"/>
      <c r="H449" s="177"/>
      <c r="I449" s="177"/>
      <c r="J449" s="177"/>
      <c r="K449" s="82"/>
      <c r="L449" s="82"/>
      <c r="M449" s="82"/>
      <c r="N449" s="82"/>
      <c r="O449" s="82"/>
      <c r="P449" s="82"/>
      <c r="Q449" s="82"/>
      <c r="R449" s="82"/>
      <c r="S449" s="82"/>
      <c r="T449" s="82"/>
      <c r="U449" s="82"/>
      <c r="V449" s="82"/>
      <c r="W449" s="82"/>
      <c r="X449" s="82"/>
      <c r="Y449" s="82"/>
      <c r="Z449" s="82"/>
      <c r="AA449" s="82"/>
      <c r="AB449" s="82"/>
      <c r="AC449" s="82"/>
    </row>
    <row r="450" spans="2:29" ht="15.75" customHeight="1">
      <c r="B450" s="83"/>
      <c r="C450" s="188"/>
      <c r="D450" s="177"/>
      <c r="E450" s="177"/>
      <c r="F450" s="177"/>
      <c r="G450" s="177"/>
      <c r="H450" s="177"/>
      <c r="I450" s="177"/>
      <c r="J450" s="177"/>
      <c r="K450" s="82"/>
      <c r="L450" s="82"/>
      <c r="M450" s="82"/>
      <c r="N450" s="82"/>
      <c r="O450" s="82"/>
      <c r="P450" s="82"/>
      <c r="Q450" s="82"/>
      <c r="R450" s="82"/>
      <c r="S450" s="82"/>
      <c r="T450" s="82"/>
      <c r="U450" s="82"/>
      <c r="V450" s="82"/>
      <c r="W450" s="82"/>
      <c r="X450" s="82"/>
      <c r="Y450" s="82"/>
      <c r="Z450" s="82"/>
      <c r="AA450" s="82"/>
      <c r="AB450" s="82"/>
      <c r="AC450" s="82"/>
    </row>
    <row r="451" spans="2:29" ht="15.75" customHeight="1">
      <c r="B451" s="83"/>
      <c r="C451" s="188"/>
      <c r="D451" s="177"/>
      <c r="E451" s="177"/>
      <c r="F451" s="177"/>
      <c r="G451" s="177"/>
      <c r="H451" s="177"/>
      <c r="I451" s="177"/>
      <c r="J451" s="177"/>
      <c r="K451" s="82"/>
      <c r="L451" s="82"/>
      <c r="M451" s="82"/>
      <c r="N451" s="82"/>
      <c r="O451" s="82"/>
      <c r="P451" s="82"/>
      <c r="Q451" s="82"/>
      <c r="R451" s="82"/>
      <c r="S451" s="82"/>
      <c r="T451" s="82"/>
      <c r="U451" s="82"/>
      <c r="V451" s="82"/>
      <c r="W451" s="82"/>
      <c r="X451" s="82"/>
      <c r="Y451" s="82"/>
      <c r="Z451" s="82"/>
      <c r="AA451" s="82"/>
      <c r="AB451" s="82"/>
      <c r="AC451" s="82"/>
    </row>
    <row r="452" spans="2:29" ht="15.75" customHeight="1">
      <c r="B452" s="83"/>
      <c r="C452" s="188"/>
      <c r="D452" s="177"/>
      <c r="E452" s="177"/>
      <c r="F452" s="177"/>
      <c r="G452" s="177"/>
      <c r="H452" s="177"/>
      <c r="I452" s="177"/>
      <c r="J452" s="177"/>
      <c r="K452" s="82"/>
      <c r="L452" s="82"/>
      <c r="M452" s="82"/>
      <c r="N452" s="82"/>
      <c r="O452" s="82"/>
      <c r="P452" s="82"/>
      <c r="Q452" s="82"/>
      <c r="R452" s="82"/>
      <c r="S452" s="82"/>
      <c r="T452" s="82"/>
      <c r="U452" s="82"/>
      <c r="V452" s="82"/>
      <c r="W452" s="82"/>
      <c r="X452" s="82"/>
      <c r="Y452" s="82"/>
      <c r="Z452" s="82"/>
      <c r="AA452" s="82"/>
      <c r="AB452" s="82"/>
      <c r="AC452" s="82"/>
    </row>
    <row r="453" spans="2:29" ht="15.75" customHeight="1">
      <c r="B453" s="83"/>
      <c r="C453" s="188"/>
      <c r="D453" s="177"/>
      <c r="E453" s="177"/>
      <c r="F453" s="177"/>
      <c r="G453" s="177"/>
      <c r="H453" s="177"/>
      <c r="I453" s="177"/>
      <c r="J453" s="177"/>
      <c r="K453" s="82"/>
      <c r="L453" s="82"/>
      <c r="M453" s="82"/>
      <c r="N453" s="82"/>
      <c r="O453" s="82"/>
      <c r="P453" s="82"/>
      <c r="Q453" s="82"/>
      <c r="R453" s="82"/>
      <c r="S453" s="82"/>
      <c r="T453" s="82"/>
      <c r="U453" s="82"/>
      <c r="V453" s="82"/>
      <c r="W453" s="82"/>
      <c r="X453" s="82"/>
      <c r="Y453" s="82"/>
      <c r="Z453" s="82"/>
      <c r="AA453" s="82"/>
      <c r="AB453" s="82"/>
      <c r="AC453" s="82"/>
    </row>
    <row r="454" spans="2:29" ht="15.75" customHeight="1">
      <c r="B454" s="83"/>
      <c r="C454" s="188"/>
      <c r="D454" s="177"/>
      <c r="E454" s="177"/>
      <c r="F454" s="177"/>
      <c r="G454" s="177"/>
      <c r="H454" s="177"/>
      <c r="I454" s="177"/>
      <c r="J454" s="177"/>
      <c r="K454" s="82"/>
      <c r="L454" s="82"/>
      <c r="M454" s="82"/>
      <c r="N454" s="82"/>
      <c r="O454" s="82"/>
      <c r="P454" s="82"/>
      <c r="Q454" s="82"/>
      <c r="R454" s="82"/>
      <c r="S454" s="82"/>
      <c r="T454" s="82"/>
      <c r="U454" s="82"/>
      <c r="V454" s="82"/>
      <c r="W454" s="82"/>
      <c r="X454" s="82"/>
      <c r="Y454" s="82"/>
      <c r="Z454" s="82"/>
      <c r="AA454" s="82"/>
      <c r="AB454" s="82"/>
      <c r="AC454" s="82"/>
    </row>
    <row r="455" spans="2:29" ht="15.75" customHeight="1">
      <c r="B455" s="83"/>
      <c r="C455" s="188"/>
      <c r="D455" s="177"/>
      <c r="E455" s="177"/>
      <c r="F455" s="177"/>
      <c r="G455" s="177"/>
      <c r="H455" s="177"/>
      <c r="I455" s="177"/>
      <c r="J455" s="177"/>
      <c r="K455" s="82"/>
      <c r="L455" s="82"/>
      <c r="M455" s="82"/>
      <c r="N455" s="82"/>
      <c r="O455" s="82"/>
      <c r="P455" s="82"/>
      <c r="Q455" s="82"/>
      <c r="R455" s="82"/>
      <c r="S455" s="82"/>
      <c r="T455" s="82"/>
      <c r="U455" s="82"/>
      <c r="V455" s="82"/>
      <c r="W455" s="82"/>
      <c r="X455" s="82"/>
      <c r="Y455" s="82"/>
      <c r="Z455" s="82"/>
      <c r="AA455" s="82"/>
      <c r="AB455" s="82"/>
      <c r="AC455" s="82"/>
    </row>
    <row r="456" spans="2:29" ht="15.75" customHeight="1">
      <c r="B456" s="83"/>
      <c r="C456" s="188"/>
      <c r="D456" s="177"/>
      <c r="E456" s="177"/>
      <c r="F456" s="177"/>
      <c r="G456" s="177"/>
      <c r="H456" s="177"/>
      <c r="I456" s="177"/>
      <c r="J456" s="177"/>
      <c r="K456" s="82"/>
      <c r="L456" s="82"/>
      <c r="M456" s="82"/>
      <c r="N456" s="82"/>
      <c r="O456" s="82"/>
      <c r="P456" s="82"/>
      <c r="Q456" s="82"/>
      <c r="R456" s="82"/>
      <c r="S456" s="82"/>
      <c r="T456" s="82"/>
      <c r="U456" s="82"/>
      <c r="V456" s="82"/>
      <c r="W456" s="82"/>
      <c r="X456" s="82"/>
      <c r="Y456" s="82"/>
      <c r="Z456" s="82"/>
      <c r="AA456" s="82"/>
      <c r="AB456" s="82"/>
      <c r="AC456" s="82"/>
    </row>
    <row r="457" spans="2:29" ht="15.75" customHeight="1">
      <c r="B457" s="83"/>
      <c r="C457" s="188"/>
      <c r="D457" s="177"/>
      <c r="E457" s="177"/>
      <c r="F457" s="177"/>
      <c r="G457" s="177"/>
      <c r="H457" s="177"/>
      <c r="I457" s="177"/>
      <c r="J457" s="177"/>
      <c r="K457" s="82"/>
      <c r="L457" s="82"/>
      <c r="M457" s="82"/>
      <c r="N457" s="82"/>
      <c r="O457" s="82"/>
      <c r="P457" s="82"/>
      <c r="Q457" s="82"/>
      <c r="R457" s="82"/>
      <c r="S457" s="82"/>
      <c r="T457" s="82"/>
      <c r="U457" s="82"/>
      <c r="V457" s="82"/>
      <c r="W457" s="82"/>
      <c r="X457" s="82"/>
      <c r="Y457" s="82"/>
      <c r="Z457" s="82"/>
      <c r="AA457" s="82"/>
      <c r="AB457" s="82"/>
      <c r="AC457" s="82"/>
    </row>
    <row r="458" spans="2:29" ht="15.75" customHeight="1">
      <c r="B458" s="83"/>
      <c r="C458" s="188"/>
      <c r="D458" s="177"/>
      <c r="E458" s="177"/>
      <c r="F458" s="177"/>
      <c r="G458" s="177"/>
      <c r="H458" s="177"/>
      <c r="I458" s="177"/>
      <c r="J458" s="177"/>
      <c r="K458" s="82"/>
      <c r="L458" s="82"/>
      <c r="M458" s="82"/>
      <c r="N458" s="82"/>
      <c r="O458" s="82"/>
      <c r="P458" s="82"/>
      <c r="Q458" s="82"/>
      <c r="R458" s="82"/>
      <c r="S458" s="82"/>
      <c r="T458" s="82"/>
      <c r="U458" s="82"/>
      <c r="V458" s="82"/>
      <c r="W458" s="82"/>
      <c r="X458" s="82"/>
      <c r="Y458" s="82"/>
      <c r="Z458" s="82"/>
      <c r="AA458" s="82"/>
      <c r="AB458" s="82"/>
      <c r="AC458" s="82"/>
    </row>
    <row r="459" spans="2:29" ht="15.75" customHeight="1">
      <c r="B459" s="83"/>
      <c r="C459" s="188"/>
      <c r="D459" s="177"/>
      <c r="E459" s="177"/>
      <c r="F459" s="177"/>
      <c r="G459" s="177"/>
      <c r="H459" s="177"/>
      <c r="I459" s="177"/>
      <c r="J459" s="177"/>
      <c r="K459" s="82"/>
      <c r="L459" s="82"/>
      <c r="M459" s="82"/>
      <c r="N459" s="82"/>
      <c r="O459" s="82"/>
      <c r="P459" s="82"/>
      <c r="Q459" s="82"/>
      <c r="R459" s="82"/>
      <c r="S459" s="82"/>
      <c r="T459" s="82"/>
      <c r="U459" s="82"/>
      <c r="V459" s="82"/>
      <c r="W459" s="82"/>
      <c r="X459" s="82"/>
      <c r="Y459" s="82"/>
      <c r="Z459" s="82"/>
      <c r="AA459" s="82"/>
      <c r="AB459" s="82"/>
      <c r="AC459" s="82"/>
    </row>
    <row r="460" spans="2:29" ht="15.75" customHeight="1">
      <c r="B460" s="83"/>
      <c r="C460" s="188"/>
      <c r="D460" s="177"/>
      <c r="E460" s="177"/>
      <c r="F460" s="177"/>
      <c r="G460" s="177"/>
      <c r="H460" s="177"/>
      <c r="I460" s="177"/>
      <c r="J460" s="177"/>
      <c r="K460" s="82"/>
      <c r="L460" s="82"/>
      <c r="M460" s="82"/>
      <c r="N460" s="82"/>
      <c r="O460" s="82"/>
      <c r="P460" s="82"/>
      <c r="Q460" s="82"/>
      <c r="R460" s="82"/>
      <c r="S460" s="82"/>
      <c r="T460" s="82"/>
      <c r="U460" s="82"/>
      <c r="V460" s="82"/>
      <c r="W460" s="82"/>
      <c r="X460" s="82"/>
      <c r="Y460" s="82"/>
      <c r="Z460" s="82"/>
      <c r="AA460" s="82"/>
      <c r="AB460" s="82"/>
      <c r="AC460" s="82"/>
    </row>
    <row r="461" spans="2:29" ht="15.75" customHeight="1">
      <c r="B461" s="83"/>
      <c r="C461" s="188"/>
      <c r="D461" s="177"/>
      <c r="E461" s="177"/>
      <c r="F461" s="177"/>
      <c r="G461" s="177"/>
      <c r="H461" s="177"/>
      <c r="I461" s="177"/>
      <c r="J461" s="177"/>
      <c r="K461" s="82"/>
      <c r="L461" s="82"/>
      <c r="M461" s="82"/>
      <c r="N461" s="82"/>
      <c r="O461" s="82"/>
      <c r="P461" s="82"/>
      <c r="Q461" s="82"/>
      <c r="R461" s="82"/>
      <c r="S461" s="82"/>
      <c r="T461" s="82"/>
      <c r="U461" s="82"/>
      <c r="V461" s="82"/>
      <c r="W461" s="82"/>
      <c r="X461" s="82"/>
      <c r="Y461" s="82"/>
      <c r="Z461" s="82"/>
      <c r="AA461" s="82"/>
      <c r="AB461" s="82"/>
      <c r="AC461" s="82"/>
    </row>
    <row r="462" spans="2:29" ht="15.75" customHeight="1">
      <c r="B462" s="83"/>
      <c r="C462" s="188"/>
      <c r="D462" s="177"/>
      <c r="E462" s="177"/>
      <c r="F462" s="177"/>
      <c r="G462" s="177"/>
      <c r="H462" s="177"/>
      <c r="I462" s="177"/>
      <c r="J462" s="177"/>
      <c r="K462" s="82"/>
      <c r="L462" s="82"/>
      <c r="M462" s="82"/>
      <c r="N462" s="82"/>
      <c r="O462" s="82"/>
      <c r="P462" s="82"/>
      <c r="Q462" s="82"/>
      <c r="R462" s="82"/>
      <c r="S462" s="82"/>
      <c r="T462" s="82"/>
      <c r="U462" s="82"/>
      <c r="V462" s="82"/>
      <c r="W462" s="82"/>
      <c r="X462" s="82"/>
      <c r="Y462" s="82"/>
      <c r="Z462" s="82"/>
      <c r="AA462" s="82"/>
      <c r="AB462" s="82"/>
      <c r="AC462" s="82"/>
    </row>
    <row r="463" spans="2:29" ht="15.75" customHeight="1">
      <c r="B463" s="83"/>
      <c r="C463" s="188"/>
      <c r="D463" s="177"/>
      <c r="E463" s="177"/>
      <c r="F463" s="177"/>
      <c r="G463" s="177"/>
      <c r="H463" s="177"/>
      <c r="I463" s="177"/>
      <c r="J463" s="177"/>
      <c r="K463" s="82"/>
      <c r="L463" s="82"/>
      <c r="M463" s="82"/>
      <c r="N463" s="82"/>
      <c r="O463" s="82"/>
      <c r="P463" s="82"/>
      <c r="Q463" s="82"/>
      <c r="R463" s="82"/>
      <c r="S463" s="82"/>
      <c r="T463" s="82"/>
      <c r="U463" s="82"/>
      <c r="V463" s="82"/>
      <c r="W463" s="82"/>
      <c r="X463" s="82"/>
      <c r="Y463" s="82"/>
      <c r="Z463" s="82"/>
      <c r="AA463" s="82"/>
      <c r="AB463" s="82"/>
      <c r="AC463" s="82"/>
    </row>
    <row r="464" spans="2:29" ht="15.75" customHeight="1">
      <c r="B464" s="83"/>
      <c r="C464" s="188"/>
      <c r="D464" s="177"/>
      <c r="E464" s="177"/>
      <c r="F464" s="177"/>
      <c r="G464" s="177"/>
      <c r="H464" s="177"/>
      <c r="I464" s="177"/>
      <c r="J464" s="177"/>
      <c r="K464" s="82"/>
      <c r="L464" s="82"/>
      <c r="M464" s="82"/>
      <c r="N464" s="82"/>
      <c r="O464" s="82"/>
      <c r="P464" s="82"/>
      <c r="Q464" s="82"/>
      <c r="R464" s="82"/>
      <c r="S464" s="82"/>
      <c r="T464" s="82"/>
      <c r="U464" s="82"/>
      <c r="V464" s="82"/>
      <c r="W464" s="82"/>
      <c r="X464" s="82"/>
      <c r="Y464" s="82"/>
      <c r="Z464" s="82"/>
      <c r="AA464" s="82"/>
      <c r="AB464" s="82"/>
      <c r="AC464" s="82"/>
    </row>
    <row r="465" spans="2:29" ht="15.75" customHeight="1">
      <c r="B465" s="83"/>
      <c r="C465" s="188"/>
      <c r="D465" s="177"/>
      <c r="E465" s="177"/>
      <c r="F465" s="177"/>
      <c r="G465" s="177"/>
      <c r="H465" s="177"/>
      <c r="I465" s="177"/>
      <c r="J465" s="177"/>
      <c r="K465" s="82"/>
      <c r="L465" s="82"/>
      <c r="M465" s="82"/>
      <c r="N465" s="82"/>
      <c r="O465" s="82"/>
      <c r="P465" s="82"/>
      <c r="Q465" s="82"/>
      <c r="R465" s="82"/>
      <c r="S465" s="82"/>
      <c r="T465" s="82"/>
      <c r="U465" s="82"/>
      <c r="V465" s="82"/>
      <c r="W465" s="82"/>
      <c r="X465" s="82"/>
      <c r="Y465" s="82"/>
      <c r="Z465" s="82"/>
      <c r="AA465" s="82"/>
      <c r="AB465" s="82"/>
      <c r="AC465" s="82"/>
    </row>
    <row r="466" spans="2:29" ht="15.75" customHeight="1">
      <c r="B466" s="83"/>
      <c r="C466" s="188"/>
      <c r="D466" s="177"/>
      <c r="E466" s="177"/>
      <c r="F466" s="177"/>
      <c r="G466" s="177"/>
      <c r="H466" s="177"/>
      <c r="I466" s="177"/>
      <c r="J466" s="177"/>
      <c r="K466" s="82"/>
      <c r="L466" s="82"/>
      <c r="M466" s="82"/>
      <c r="N466" s="82"/>
      <c r="O466" s="82"/>
      <c r="P466" s="82"/>
      <c r="Q466" s="82"/>
      <c r="R466" s="82"/>
      <c r="S466" s="82"/>
      <c r="T466" s="82"/>
      <c r="U466" s="82"/>
      <c r="V466" s="82"/>
      <c r="W466" s="82"/>
      <c r="X466" s="82"/>
      <c r="Y466" s="82"/>
      <c r="Z466" s="82"/>
      <c r="AA466" s="82"/>
      <c r="AB466" s="82"/>
      <c r="AC466" s="82"/>
    </row>
    <row r="467" spans="2:29" ht="15.75" customHeight="1">
      <c r="B467" s="83"/>
      <c r="C467" s="188"/>
      <c r="D467" s="177"/>
      <c r="E467" s="177"/>
      <c r="F467" s="177"/>
      <c r="G467" s="177"/>
      <c r="H467" s="177"/>
      <c r="I467" s="177"/>
      <c r="J467" s="177"/>
      <c r="K467" s="82"/>
      <c r="L467" s="82"/>
      <c r="M467" s="82"/>
      <c r="N467" s="82"/>
      <c r="O467" s="82"/>
      <c r="P467" s="82"/>
      <c r="Q467" s="82"/>
      <c r="R467" s="82"/>
      <c r="S467" s="82"/>
      <c r="T467" s="82"/>
      <c r="U467" s="82"/>
      <c r="V467" s="82"/>
      <c r="W467" s="82"/>
      <c r="X467" s="82"/>
      <c r="Y467" s="82"/>
      <c r="Z467" s="82"/>
      <c r="AA467" s="82"/>
      <c r="AB467" s="82"/>
      <c r="AC467" s="82"/>
    </row>
    <row r="468" spans="2:29" ht="15.75" customHeight="1">
      <c r="B468" s="83"/>
      <c r="C468" s="188"/>
      <c r="D468" s="177"/>
      <c r="E468" s="177"/>
      <c r="F468" s="177"/>
      <c r="G468" s="177"/>
      <c r="H468" s="177"/>
      <c r="I468" s="177"/>
      <c r="J468" s="177"/>
      <c r="K468" s="82"/>
      <c r="L468" s="82"/>
      <c r="M468" s="82"/>
      <c r="N468" s="82"/>
      <c r="O468" s="82"/>
      <c r="P468" s="82"/>
      <c r="Q468" s="82"/>
      <c r="R468" s="82"/>
      <c r="S468" s="82"/>
      <c r="T468" s="82"/>
      <c r="U468" s="82"/>
      <c r="V468" s="82"/>
      <c r="W468" s="82"/>
      <c r="X468" s="82"/>
      <c r="Y468" s="82"/>
      <c r="Z468" s="82"/>
      <c r="AA468" s="82"/>
      <c r="AB468" s="82"/>
      <c r="AC468" s="82"/>
    </row>
    <row r="469" spans="2:29" ht="15.75" customHeight="1">
      <c r="B469" s="83"/>
      <c r="C469" s="188"/>
      <c r="D469" s="177"/>
      <c r="E469" s="177"/>
      <c r="F469" s="177"/>
      <c r="G469" s="177"/>
      <c r="H469" s="177"/>
      <c r="I469" s="177"/>
      <c r="J469" s="177"/>
      <c r="K469" s="82"/>
      <c r="L469" s="82"/>
      <c r="M469" s="82"/>
      <c r="N469" s="82"/>
      <c r="O469" s="82"/>
      <c r="P469" s="82"/>
      <c r="Q469" s="82"/>
      <c r="R469" s="82"/>
      <c r="S469" s="82"/>
      <c r="T469" s="82"/>
      <c r="U469" s="82"/>
      <c r="V469" s="82"/>
      <c r="W469" s="82"/>
      <c r="X469" s="82"/>
      <c r="Y469" s="82"/>
      <c r="Z469" s="82"/>
      <c r="AA469" s="82"/>
      <c r="AB469" s="82"/>
      <c r="AC469" s="82"/>
    </row>
    <row r="470" spans="2:29" ht="15.75" customHeight="1">
      <c r="B470" s="83"/>
      <c r="C470" s="188"/>
      <c r="D470" s="177"/>
      <c r="E470" s="177"/>
      <c r="F470" s="177"/>
      <c r="G470" s="177"/>
      <c r="H470" s="177"/>
      <c r="I470" s="177"/>
      <c r="J470" s="177"/>
      <c r="K470" s="82"/>
      <c r="L470" s="82"/>
      <c r="M470" s="82"/>
      <c r="N470" s="82"/>
      <c r="O470" s="82"/>
      <c r="P470" s="82"/>
      <c r="Q470" s="82"/>
      <c r="R470" s="82"/>
      <c r="S470" s="82"/>
      <c r="T470" s="82"/>
      <c r="U470" s="82"/>
      <c r="V470" s="82"/>
      <c r="W470" s="82"/>
      <c r="X470" s="82"/>
      <c r="Y470" s="82"/>
      <c r="Z470" s="82"/>
      <c r="AA470" s="82"/>
      <c r="AB470" s="82"/>
      <c r="AC470" s="82"/>
    </row>
    <row r="471" spans="2:29" ht="15.75" customHeight="1">
      <c r="B471" s="83"/>
      <c r="C471" s="188"/>
      <c r="D471" s="177"/>
      <c r="E471" s="177"/>
      <c r="F471" s="177"/>
      <c r="G471" s="177"/>
      <c r="H471" s="177"/>
      <c r="I471" s="177"/>
      <c r="J471" s="177"/>
      <c r="K471" s="82"/>
      <c r="L471" s="82"/>
      <c r="M471" s="82"/>
      <c r="N471" s="82"/>
      <c r="O471" s="82"/>
      <c r="P471" s="82"/>
      <c r="Q471" s="82"/>
      <c r="R471" s="82"/>
      <c r="S471" s="82"/>
      <c r="T471" s="82"/>
      <c r="U471" s="82"/>
      <c r="V471" s="82"/>
      <c r="W471" s="82"/>
      <c r="X471" s="82"/>
      <c r="Y471" s="82"/>
      <c r="Z471" s="82"/>
      <c r="AA471" s="82"/>
      <c r="AB471" s="82"/>
      <c r="AC471" s="82"/>
    </row>
    <row r="472" spans="2:29" ht="15.75" customHeight="1">
      <c r="B472" s="83"/>
      <c r="C472" s="188"/>
      <c r="D472" s="177"/>
      <c r="E472" s="177"/>
      <c r="F472" s="177"/>
      <c r="G472" s="177"/>
      <c r="H472" s="177"/>
      <c r="I472" s="177"/>
      <c r="J472" s="177"/>
      <c r="K472" s="82"/>
      <c r="L472" s="82"/>
      <c r="M472" s="82"/>
      <c r="N472" s="82"/>
      <c r="O472" s="82"/>
      <c r="P472" s="82"/>
      <c r="Q472" s="82"/>
      <c r="R472" s="82"/>
      <c r="S472" s="82"/>
      <c r="T472" s="82"/>
      <c r="U472" s="82"/>
      <c r="V472" s="82"/>
      <c r="W472" s="82"/>
      <c r="X472" s="82"/>
      <c r="Y472" s="82"/>
      <c r="Z472" s="82"/>
      <c r="AA472" s="82"/>
      <c r="AB472" s="82"/>
      <c r="AC472" s="82"/>
    </row>
    <row r="473" spans="2:29" ht="15.75" customHeight="1">
      <c r="B473" s="83"/>
      <c r="C473" s="188"/>
      <c r="D473" s="177"/>
      <c r="E473" s="177"/>
      <c r="F473" s="177"/>
      <c r="G473" s="177"/>
      <c r="H473" s="177"/>
      <c r="I473" s="177"/>
      <c r="J473" s="177"/>
      <c r="K473" s="82"/>
      <c r="L473" s="82"/>
      <c r="M473" s="82"/>
      <c r="N473" s="82"/>
      <c r="O473" s="82"/>
      <c r="P473" s="82"/>
      <c r="Q473" s="82"/>
      <c r="R473" s="82"/>
      <c r="S473" s="82"/>
      <c r="T473" s="82"/>
      <c r="U473" s="82"/>
      <c r="V473" s="82"/>
      <c r="W473" s="82"/>
      <c r="X473" s="82"/>
      <c r="Y473" s="82"/>
      <c r="Z473" s="82"/>
      <c r="AA473" s="82"/>
      <c r="AB473" s="82"/>
      <c r="AC473" s="82"/>
    </row>
    <row r="474" spans="2:29" ht="15.75" customHeight="1">
      <c r="B474" s="83"/>
      <c r="C474" s="188"/>
      <c r="D474" s="177"/>
      <c r="E474" s="177"/>
      <c r="F474" s="177"/>
      <c r="G474" s="177"/>
      <c r="H474" s="177"/>
      <c r="I474" s="177"/>
      <c r="J474" s="177"/>
      <c r="K474" s="82"/>
      <c r="L474" s="82"/>
      <c r="M474" s="82"/>
      <c r="N474" s="82"/>
      <c r="O474" s="82"/>
      <c r="P474" s="82"/>
      <c r="Q474" s="82"/>
      <c r="R474" s="82"/>
      <c r="S474" s="82"/>
      <c r="T474" s="82"/>
      <c r="U474" s="82"/>
      <c r="V474" s="82"/>
      <c r="W474" s="82"/>
      <c r="X474" s="82"/>
      <c r="Y474" s="82"/>
      <c r="Z474" s="82"/>
      <c r="AA474" s="82"/>
      <c r="AB474" s="82"/>
      <c r="AC474" s="82"/>
    </row>
    <row r="475" spans="2:29" ht="15.75" customHeight="1">
      <c r="B475" s="83"/>
      <c r="C475" s="188"/>
      <c r="D475" s="177"/>
      <c r="E475" s="177"/>
      <c r="F475" s="177"/>
      <c r="G475" s="177"/>
      <c r="H475" s="177"/>
      <c r="I475" s="177"/>
      <c r="J475" s="177"/>
      <c r="K475" s="82"/>
      <c r="L475" s="82"/>
      <c r="M475" s="82"/>
      <c r="N475" s="82"/>
      <c r="O475" s="82"/>
      <c r="P475" s="82"/>
      <c r="Q475" s="82"/>
      <c r="R475" s="82"/>
      <c r="S475" s="82"/>
      <c r="T475" s="82"/>
      <c r="U475" s="82"/>
      <c r="V475" s="82"/>
      <c r="W475" s="82"/>
      <c r="X475" s="82"/>
      <c r="Y475" s="82"/>
      <c r="Z475" s="82"/>
      <c r="AA475" s="82"/>
      <c r="AB475" s="82"/>
      <c r="AC475" s="82"/>
    </row>
    <row r="476" spans="2:29" ht="15.75" customHeight="1">
      <c r="B476" s="83"/>
      <c r="C476" s="188"/>
      <c r="D476" s="177"/>
      <c r="E476" s="177"/>
      <c r="F476" s="177"/>
      <c r="G476" s="177"/>
      <c r="H476" s="177"/>
      <c r="I476" s="177"/>
      <c r="J476" s="177"/>
      <c r="K476" s="82"/>
      <c r="L476" s="82"/>
      <c r="M476" s="82"/>
      <c r="N476" s="82"/>
      <c r="O476" s="82"/>
      <c r="P476" s="82"/>
      <c r="Q476" s="82"/>
      <c r="R476" s="82"/>
      <c r="S476" s="82"/>
      <c r="T476" s="82"/>
      <c r="U476" s="82"/>
      <c r="V476" s="82"/>
      <c r="W476" s="82"/>
      <c r="X476" s="82"/>
      <c r="Y476" s="82"/>
      <c r="Z476" s="82"/>
      <c r="AA476" s="82"/>
      <c r="AB476" s="82"/>
      <c r="AC476" s="82"/>
    </row>
    <row r="477" spans="2:29" ht="15.75" customHeight="1">
      <c r="B477" s="83"/>
      <c r="C477" s="188"/>
      <c r="D477" s="177"/>
      <c r="E477" s="177"/>
      <c r="F477" s="177"/>
      <c r="G477" s="177"/>
      <c r="H477" s="177"/>
      <c r="I477" s="177"/>
      <c r="J477" s="177"/>
      <c r="K477" s="82"/>
      <c r="L477" s="82"/>
      <c r="M477" s="82"/>
      <c r="N477" s="82"/>
      <c r="O477" s="82"/>
      <c r="P477" s="82"/>
      <c r="Q477" s="82"/>
      <c r="R477" s="82"/>
      <c r="S477" s="82"/>
      <c r="T477" s="82"/>
      <c r="U477" s="82"/>
      <c r="V477" s="82"/>
      <c r="W477" s="82"/>
      <c r="X477" s="82"/>
      <c r="Y477" s="82"/>
      <c r="Z477" s="82"/>
      <c r="AA477" s="82"/>
      <c r="AB477" s="82"/>
      <c r="AC477" s="82"/>
    </row>
    <row r="478" spans="2:29" ht="15.75" customHeight="1">
      <c r="B478" s="83"/>
      <c r="C478" s="188"/>
      <c r="D478" s="177"/>
      <c r="E478" s="177"/>
      <c r="F478" s="177"/>
      <c r="G478" s="177"/>
      <c r="H478" s="177"/>
      <c r="I478" s="177"/>
      <c r="J478" s="177"/>
      <c r="K478" s="82"/>
      <c r="L478" s="82"/>
      <c r="M478" s="82"/>
      <c r="N478" s="82"/>
      <c r="O478" s="82"/>
      <c r="P478" s="82"/>
      <c r="Q478" s="82"/>
      <c r="R478" s="82"/>
      <c r="S478" s="82"/>
      <c r="T478" s="82"/>
      <c r="U478" s="82"/>
      <c r="V478" s="82"/>
      <c r="W478" s="82"/>
      <c r="X478" s="82"/>
      <c r="Y478" s="82"/>
      <c r="Z478" s="82"/>
      <c r="AA478" s="82"/>
      <c r="AB478" s="82"/>
      <c r="AC478" s="82"/>
    </row>
    <row r="479" spans="2:29" ht="15.75" customHeight="1">
      <c r="B479" s="83"/>
      <c r="C479" s="188"/>
      <c r="D479" s="177"/>
      <c r="E479" s="177"/>
      <c r="F479" s="177"/>
      <c r="G479" s="177"/>
      <c r="H479" s="177"/>
      <c r="I479" s="177"/>
      <c r="J479" s="177"/>
      <c r="K479" s="82"/>
      <c r="L479" s="82"/>
      <c r="M479" s="82"/>
      <c r="N479" s="82"/>
      <c r="O479" s="82"/>
      <c r="P479" s="82"/>
      <c r="Q479" s="82"/>
      <c r="R479" s="82"/>
      <c r="S479" s="82"/>
      <c r="T479" s="82"/>
      <c r="U479" s="82"/>
      <c r="V479" s="82"/>
      <c r="W479" s="82"/>
      <c r="X479" s="82"/>
      <c r="Y479" s="82"/>
      <c r="Z479" s="82"/>
      <c r="AA479" s="82"/>
      <c r="AB479" s="82"/>
      <c r="AC479" s="82"/>
    </row>
    <row r="480" spans="2:29" ht="15.75" customHeight="1">
      <c r="B480" s="83"/>
      <c r="C480" s="188"/>
      <c r="D480" s="177"/>
      <c r="E480" s="177"/>
      <c r="F480" s="177"/>
      <c r="G480" s="177"/>
      <c r="H480" s="177"/>
      <c r="I480" s="177"/>
      <c r="J480" s="177"/>
      <c r="K480" s="82"/>
      <c r="L480" s="82"/>
      <c r="M480" s="82"/>
      <c r="N480" s="82"/>
      <c r="O480" s="82"/>
      <c r="P480" s="82"/>
      <c r="Q480" s="82"/>
      <c r="R480" s="82"/>
      <c r="S480" s="82"/>
      <c r="T480" s="82"/>
      <c r="U480" s="82"/>
      <c r="V480" s="82"/>
      <c r="W480" s="82"/>
      <c r="X480" s="82"/>
      <c r="Y480" s="82"/>
      <c r="Z480" s="82"/>
      <c r="AA480" s="82"/>
      <c r="AB480" s="82"/>
      <c r="AC480" s="82"/>
    </row>
    <row r="481" spans="2:29" ht="15.75" customHeight="1">
      <c r="B481" s="83"/>
      <c r="C481" s="188"/>
      <c r="D481" s="177"/>
      <c r="E481" s="177"/>
      <c r="F481" s="177"/>
      <c r="G481" s="177"/>
      <c r="H481" s="177"/>
      <c r="I481" s="177"/>
      <c r="J481" s="177"/>
      <c r="K481" s="82"/>
      <c r="L481" s="82"/>
      <c r="M481" s="82"/>
      <c r="N481" s="82"/>
      <c r="O481" s="82"/>
      <c r="P481" s="82"/>
      <c r="Q481" s="82"/>
      <c r="R481" s="82"/>
      <c r="S481" s="82"/>
      <c r="T481" s="82"/>
      <c r="U481" s="82"/>
      <c r="V481" s="82"/>
      <c r="W481" s="82"/>
      <c r="X481" s="82"/>
      <c r="Y481" s="82"/>
      <c r="Z481" s="82"/>
      <c r="AA481" s="82"/>
      <c r="AB481" s="82"/>
      <c r="AC481" s="82"/>
    </row>
    <row r="482" spans="2:29" ht="15.75" customHeight="1">
      <c r="B482" s="83"/>
      <c r="C482" s="188"/>
      <c r="D482" s="177"/>
      <c r="E482" s="177"/>
      <c r="F482" s="177"/>
      <c r="G482" s="177"/>
      <c r="H482" s="177"/>
      <c r="I482" s="177"/>
      <c r="J482" s="177"/>
      <c r="K482" s="82"/>
      <c r="L482" s="82"/>
      <c r="M482" s="82"/>
      <c r="N482" s="82"/>
      <c r="O482" s="82"/>
      <c r="P482" s="82"/>
      <c r="Q482" s="82"/>
      <c r="R482" s="82"/>
      <c r="S482" s="82"/>
      <c r="T482" s="82"/>
      <c r="U482" s="82"/>
      <c r="V482" s="82"/>
      <c r="W482" s="82"/>
      <c r="X482" s="82"/>
      <c r="Y482" s="82"/>
      <c r="Z482" s="82"/>
      <c r="AA482" s="82"/>
      <c r="AB482" s="82"/>
      <c r="AC482" s="82"/>
    </row>
    <row r="483" spans="2:29" ht="15.75" customHeight="1">
      <c r="B483" s="83"/>
      <c r="C483" s="188"/>
      <c r="D483" s="177"/>
      <c r="E483" s="177"/>
      <c r="F483" s="177"/>
      <c r="G483" s="177"/>
      <c r="H483" s="177"/>
      <c r="I483" s="177"/>
      <c r="J483" s="177"/>
      <c r="K483" s="82"/>
      <c r="L483" s="82"/>
      <c r="M483" s="82"/>
      <c r="N483" s="82"/>
      <c r="O483" s="82"/>
      <c r="P483" s="82"/>
      <c r="Q483" s="82"/>
      <c r="R483" s="82"/>
      <c r="S483" s="82"/>
      <c r="T483" s="82"/>
      <c r="U483" s="82"/>
      <c r="V483" s="82"/>
      <c r="W483" s="82"/>
      <c r="X483" s="82"/>
      <c r="Y483" s="82"/>
      <c r="Z483" s="82"/>
      <c r="AA483" s="82"/>
      <c r="AB483" s="82"/>
      <c r="AC483" s="82"/>
    </row>
    <row r="484" spans="2:29" ht="15.75" customHeight="1">
      <c r="B484" s="83"/>
      <c r="C484" s="188"/>
      <c r="D484" s="177"/>
      <c r="E484" s="177"/>
      <c r="F484" s="177"/>
      <c r="G484" s="177"/>
      <c r="H484" s="177"/>
      <c r="I484" s="177"/>
      <c r="J484" s="177"/>
      <c r="K484" s="82"/>
      <c r="L484" s="82"/>
      <c r="M484" s="82"/>
      <c r="N484" s="82"/>
      <c r="O484" s="82"/>
      <c r="P484" s="82"/>
      <c r="Q484" s="82"/>
      <c r="R484" s="82"/>
      <c r="S484" s="82"/>
      <c r="T484" s="82"/>
      <c r="U484" s="82"/>
      <c r="V484" s="82"/>
      <c r="W484" s="82"/>
      <c r="X484" s="82"/>
      <c r="Y484" s="82"/>
      <c r="Z484" s="82"/>
      <c r="AA484" s="82"/>
      <c r="AB484" s="82"/>
      <c r="AC484" s="82"/>
    </row>
    <row r="485" spans="2:29" ht="15.75" customHeight="1">
      <c r="B485" s="83"/>
      <c r="C485" s="188"/>
      <c r="D485" s="177"/>
      <c r="E485" s="177"/>
      <c r="F485" s="177"/>
      <c r="G485" s="177"/>
      <c r="H485" s="177"/>
      <c r="I485" s="177"/>
      <c r="J485" s="177"/>
      <c r="K485" s="82"/>
      <c r="L485" s="82"/>
      <c r="M485" s="82"/>
      <c r="N485" s="82"/>
      <c r="O485" s="82"/>
      <c r="P485" s="82"/>
      <c r="Q485" s="82"/>
      <c r="R485" s="82"/>
      <c r="S485" s="82"/>
      <c r="T485" s="82"/>
      <c r="U485" s="82"/>
      <c r="V485" s="82"/>
      <c r="W485" s="82"/>
      <c r="X485" s="82"/>
      <c r="Y485" s="82"/>
      <c r="Z485" s="82"/>
      <c r="AA485" s="82"/>
      <c r="AB485" s="82"/>
      <c r="AC485" s="82"/>
    </row>
    <row r="486" spans="2:29" ht="15.75" customHeight="1">
      <c r="B486" s="83"/>
      <c r="C486" s="188"/>
      <c r="D486" s="177"/>
      <c r="E486" s="177"/>
      <c r="F486" s="177"/>
      <c r="G486" s="177"/>
      <c r="H486" s="177"/>
      <c r="I486" s="177"/>
      <c r="J486" s="177"/>
      <c r="K486" s="82"/>
      <c r="L486" s="82"/>
      <c r="M486" s="82"/>
      <c r="N486" s="82"/>
      <c r="O486" s="82"/>
      <c r="P486" s="82"/>
      <c r="Q486" s="82"/>
      <c r="R486" s="82"/>
      <c r="S486" s="82"/>
      <c r="T486" s="82"/>
      <c r="U486" s="82"/>
      <c r="V486" s="82"/>
      <c r="W486" s="82"/>
      <c r="X486" s="82"/>
      <c r="Y486" s="82"/>
      <c r="Z486" s="82"/>
      <c r="AA486" s="82"/>
      <c r="AB486" s="82"/>
      <c r="AC486" s="82"/>
    </row>
    <row r="487" spans="2:29" ht="15.75" customHeight="1">
      <c r="B487" s="83"/>
      <c r="C487" s="188"/>
      <c r="D487" s="177"/>
      <c r="E487" s="177"/>
      <c r="F487" s="177"/>
      <c r="G487" s="177"/>
      <c r="H487" s="177"/>
      <c r="I487" s="177"/>
      <c r="J487" s="177"/>
      <c r="K487" s="82"/>
      <c r="L487" s="82"/>
      <c r="M487" s="82"/>
      <c r="N487" s="82"/>
      <c r="O487" s="82"/>
      <c r="P487" s="82"/>
      <c r="Q487" s="82"/>
      <c r="R487" s="82"/>
      <c r="S487" s="82"/>
      <c r="T487" s="82"/>
      <c r="U487" s="82"/>
      <c r="V487" s="82"/>
      <c r="W487" s="82"/>
      <c r="X487" s="82"/>
      <c r="Y487" s="82"/>
      <c r="Z487" s="82"/>
      <c r="AA487" s="82"/>
      <c r="AB487" s="82"/>
      <c r="AC487" s="82"/>
    </row>
    <row r="488" spans="2:29" ht="15.75" customHeight="1">
      <c r="B488" s="83"/>
      <c r="C488" s="188"/>
      <c r="D488" s="177"/>
      <c r="E488" s="177"/>
      <c r="F488" s="177"/>
      <c r="G488" s="177"/>
      <c r="H488" s="177"/>
      <c r="I488" s="177"/>
      <c r="J488" s="177"/>
      <c r="K488" s="82"/>
      <c r="L488" s="82"/>
      <c r="M488" s="82"/>
      <c r="N488" s="82"/>
      <c r="O488" s="82"/>
      <c r="P488" s="82"/>
      <c r="Q488" s="82"/>
      <c r="R488" s="82"/>
      <c r="S488" s="82"/>
      <c r="T488" s="82"/>
      <c r="U488" s="82"/>
      <c r="V488" s="82"/>
      <c r="W488" s="82"/>
      <c r="X488" s="82"/>
      <c r="Y488" s="82"/>
      <c r="Z488" s="82"/>
      <c r="AA488" s="82"/>
      <c r="AB488" s="82"/>
      <c r="AC488" s="82"/>
    </row>
    <row r="489" spans="2:29" ht="15.75" customHeight="1">
      <c r="B489" s="83"/>
      <c r="C489" s="188"/>
      <c r="D489" s="177"/>
      <c r="E489" s="177"/>
      <c r="F489" s="177"/>
      <c r="G489" s="177"/>
      <c r="H489" s="177"/>
      <c r="I489" s="177"/>
      <c r="J489" s="177"/>
      <c r="K489" s="82"/>
      <c r="L489" s="82"/>
      <c r="M489" s="82"/>
      <c r="N489" s="82"/>
      <c r="O489" s="82"/>
      <c r="P489" s="82"/>
      <c r="Q489" s="82"/>
      <c r="R489" s="82"/>
      <c r="S489" s="82"/>
      <c r="T489" s="82"/>
      <c r="U489" s="82"/>
      <c r="V489" s="82"/>
      <c r="W489" s="82"/>
      <c r="X489" s="82"/>
      <c r="Y489" s="82"/>
      <c r="Z489" s="82"/>
      <c r="AA489" s="82"/>
      <c r="AB489" s="82"/>
      <c r="AC489" s="82"/>
    </row>
    <row r="490" spans="2:29" ht="15.75" customHeight="1">
      <c r="B490" s="83"/>
      <c r="C490" s="188"/>
      <c r="D490" s="177"/>
      <c r="E490" s="177"/>
      <c r="F490" s="177"/>
      <c r="G490" s="177"/>
      <c r="H490" s="177"/>
      <c r="I490" s="177"/>
      <c r="J490" s="177"/>
      <c r="K490" s="82"/>
      <c r="L490" s="82"/>
      <c r="M490" s="82"/>
      <c r="N490" s="82"/>
      <c r="O490" s="82"/>
      <c r="P490" s="82"/>
      <c r="Q490" s="82"/>
      <c r="R490" s="82"/>
      <c r="S490" s="82"/>
      <c r="T490" s="82"/>
      <c r="U490" s="82"/>
      <c r="V490" s="82"/>
      <c r="W490" s="82"/>
      <c r="X490" s="82"/>
      <c r="Y490" s="82"/>
      <c r="Z490" s="82"/>
      <c r="AA490" s="82"/>
      <c r="AB490" s="82"/>
      <c r="AC490" s="82"/>
    </row>
    <row r="491" spans="2:29" ht="15.75" customHeight="1">
      <c r="B491" s="83"/>
      <c r="C491" s="188"/>
      <c r="D491" s="177"/>
      <c r="E491" s="177"/>
      <c r="F491" s="177"/>
      <c r="G491" s="177"/>
      <c r="H491" s="177"/>
      <c r="I491" s="177"/>
      <c r="J491" s="177"/>
      <c r="K491" s="82"/>
      <c r="L491" s="82"/>
      <c r="M491" s="82"/>
      <c r="N491" s="82"/>
      <c r="O491" s="82"/>
      <c r="P491" s="82"/>
      <c r="Q491" s="82"/>
      <c r="R491" s="82"/>
      <c r="S491" s="82"/>
      <c r="T491" s="82"/>
      <c r="U491" s="82"/>
      <c r="V491" s="82"/>
      <c r="W491" s="82"/>
      <c r="X491" s="82"/>
      <c r="Y491" s="82"/>
      <c r="Z491" s="82"/>
      <c r="AA491" s="82"/>
      <c r="AB491" s="82"/>
      <c r="AC491" s="82"/>
    </row>
    <row r="492" spans="2:29" ht="15.75" customHeight="1">
      <c r="B492" s="83"/>
      <c r="C492" s="188"/>
      <c r="D492" s="177"/>
      <c r="E492" s="177"/>
      <c r="F492" s="177"/>
      <c r="G492" s="177"/>
      <c r="H492" s="177"/>
      <c r="I492" s="177"/>
      <c r="J492" s="177"/>
      <c r="K492" s="82"/>
      <c r="L492" s="82"/>
      <c r="M492" s="82"/>
      <c r="N492" s="82"/>
      <c r="O492" s="82"/>
      <c r="P492" s="82"/>
      <c r="Q492" s="82"/>
      <c r="R492" s="82"/>
      <c r="S492" s="82"/>
      <c r="T492" s="82"/>
      <c r="U492" s="82"/>
      <c r="V492" s="82"/>
      <c r="W492" s="82"/>
      <c r="X492" s="82"/>
      <c r="Y492" s="82"/>
      <c r="Z492" s="82"/>
      <c r="AA492" s="82"/>
      <c r="AB492" s="82"/>
      <c r="AC492" s="82"/>
    </row>
    <row r="493" spans="2:29" ht="15.75" customHeight="1">
      <c r="B493" s="83"/>
      <c r="C493" s="188"/>
      <c r="D493" s="177"/>
      <c r="E493" s="177"/>
      <c r="F493" s="177"/>
      <c r="G493" s="177"/>
      <c r="H493" s="177"/>
      <c r="I493" s="177"/>
      <c r="J493" s="177"/>
      <c r="K493" s="82"/>
      <c r="L493" s="82"/>
      <c r="M493" s="82"/>
      <c r="N493" s="82"/>
      <c r="O493" s="82"/>
      <c r="P493" s="82"/>
      <c r="Q493" s="82"/>
      <c r="R493" s="82"/>
      <c r="S493" s="82"/>
      <c r="T493" s="82"/>
      <c r="U493" s="82"/>
      <c r="V493" s="82"/>
      <c r="W493" s="82"/>
      <c r="X493" s="82"/>
      <c r="Y493" s="82"/>
      <c r="Z493" s="82"/>
      <c r="AA493" s="82"/>
      <c r="AB493" s="82"/>
      <c r="AC493" s="82"/>
    </row>
    <row r="494" spans="2:29" ht="15.75" customHeight="1">
      <c r="B494" s="83"/>
      <c r="C494" s="188"/>
      <c r="D494" s="177"/>
      <c r="E494" s="177"/>
      <c r="F494" s="177"/>
      <c r="G494" s="177"/>
      <c r="H494" s="177"/>
      <c r="I494" s="177"/>
      <c r="J494" s="177"/>
      <c r="K494" s="82"/>
      <c r="L494" s="82"/>
      <c r="M494" s="82"/>
      <c r="N494" s="82"/>
      <c r="O494" s="82"/>
      <c r="P494" s="82"/>
      <c r="Q494" s="82"/>
      <c r="R494" s="82"/>
      <c r="S494" s="82"/>
      <c r="T494" s="82"/>
      <c r="U494" s="82"/>
      <c r="V494" s="82"/>
      <c r="W494" s="82"/>
      <c r="X494" s="82"/>
      <c r="Y494" s="82"/>
      <c r="Z494" s="82"/>
      <c r="AA494" s="82"/>
      <c r="AB494" s="82"/>
      <c r="AC494" s="82"/>
    </row>
    <row r="495" spans="2:29" ht="15.75" customHeight="1">
      <c r="B495" s="83"/>
      <c r="C495" s="188"/>
      <c r="D495" s="177"/>
      <c r="E495" s="177"/>
      <c r="F495" s="177"/>
      <c r="G495" s="177"/>
      <c r="H495" s="177"/>
      <c r="I495" s="177"/>
      <c r="J495" s="177"/>
      <c r="K495" s="82"/>
      <c r="L495" s="82"/>
      <c r="M495" s="82"/>
      <c r="N495" s="82"/>
      <c r="O495" s="82"/>
      <c r="P495" s="82"/>
      <c r="Q495" s="82"/>
      <c r="R495" s="82"/>
      <c r="S495" s="82"/>
      <c r="T495" s="82"/>
      <c r="U495" s="82"/>
      <c r="V495" s="82"/>
      <c r="W495" s="82"/>
      <c r="X495" s="82"/>
      <c r="Y495" s="82"/>
      <c r="Z495" s="82"/>
      <c r="AA495" s="82"/>
      <c r="AB495" s="82"/>
      <c r="AC495" s="82"/>
    </row>
    <row r="496" spans="2:29" ht="15.75" customHeight="1">
      <c r="B496" s="83"/>
      <c r="C496" s="188"/>
      <c r="D496" s="177"/>
      <c r="E496" s="177"/>
      <c r="F496" s="177"/>
      <c r="G496" s="177"/>
      <c r="H496" s="177"/>
      <c r="I496" s="177"/>
      <c r="J496" s="177"/>
      <c r="K496" s="82"/>
      <c r="L496" s="82"/>
      <c r="M496" s="82"/>
      <c r="N496" s="82"/>
      <c r="O496" s="82"/>
      <c r="P496" s="82"/>
      <c r="Q496" s="82"/>
      <c r="R496" s="82"/>
      <c r="S496" s="82"/>
      <c r="T496" s="82"/>
      <c r="U496" s="82"/>
      <c r="V496" s="82"/>
      <c r="W496" s="82"/>
      <c r="X496" s="82"/>
      <c r="Y496" s="82"/>
      <c r="Z496" s="82"/>
      <c r="AA496" s="82"/>
      <c r="AB496" s="82"/>
      <c r="AC496" s="82"/>
    </row>
    <row r="497" spans="2:29" ht="15.75" customHeight="1">
      <c r="B497" s="83"/>
      <c r="C497" s="188"/>
      <c r="D497" s="177"/>
      <c r="E497" s="177"/>
      <c r="F497" s="177"/>
      <c r="G497" s="177"/>
      <c r="H497" s="177"/>
      <c r="I497" s="177"/>
      <c r="J497" s="177"/>
      <c r="K497" s="82"/>
      <c r="L497" s="82"/>
      <c r="M497" s="82"/>
      <c r="N497" s="82"/>
      <c r="O497" s="82"/>
      <c r="P497" s="82"/>
      <c r="Q497" s="82"/>
      <c r="R497" s="82"/>
      <c r="S497" s="82"/>
      <c r="T497" s="82"/>
      <c r="U497" s="82"/>
      <c r="V497" s="82"/>
      <c r="W497" s="82"/>
      <c r="X497" s="82"/>
      <c r="Y497" s="82"/>
      <c r="Z497" s="82"/>
      <c r="AA497" s="82"/>
      <c r="AB497" s="82"/>
      <c r="AC497" s="82"/>
    </row>
    <row r="498" spans="2:29" ht="15.75" customHeight="1">
      <c r="B498" s="83"/>
      <c r="C498" s="188"/>
      <c r="D498" s="177"/>
      <c r="E498" s="177"/>
      <c r="F498" s="177"/>
      <c r="G498" s="177"/>
      <c r="H498" s="177"/>
      <c r="I498" s="177"/>
      <c r="J498" s="177"/>
      <c r="K498" s="82"/>
      <c r="L498" s="82"/>
      <c r="M498" s="82"/>
      <c r="N498" s="82"/>
      <c r="O498" s="82"/>
      <c r="P498" s="82"/>
      <c r="Q498" s="82"/>
      <c r="R498" s="82"/>
      <c r="S498" s="82"/>
      <c r="T498" s="82"/>
      <c r="U498" s="82"/>
      <c r="V498" s="82"/>
      <c r="W498" s="82"/>
      <c r="X498" s="82"/>
      <c r="Y498" s="82"/>
      <c r="Z498" s="82"/>
      <c r="AA498" s="82"/>
      <c r="AB498" s="82"/>
      <c r="AC498" s="82"/>
    </row>
    <row r="499" spans="2:29" ht="15.75" customHeight="1">
      <c r="B499" s="83"/>
      <c r="C499" s="188"/>
      <c r="D499" s="177"/>
      <c r="E499" s="177"/>
      <c r="F499" s="177"/>
      <c r="G499" s="177"/>
      <c r="H499" s="177"/>
      <c r="I499" s="177"/>
      <c r="J499" s="177"/>
      <c r="K499" s="82"/>
      <c r="L499" s="82"/>
      <c r="M499" s="82"/>
      <c r="N499" s="82"/>
      <c r="O499" s="82"/>
      <c r="P499" s="82"/>
      <c r="Q499" s="82"/>
      <c r="R499" s="82"/>
      <c r="S499" s="82"/>
      <c r="T499" s="82"/>
      <c r="U499" s="82"/>
      <c r="V499" s="82"/>
      <c r="W499" s="82"/>
      <c r="X499" s="82"/>
      <c r="Y499" s="82"/>
      <c r="Z499" s="82"/>
      <c r="AA499" s="82"/>
      <c r="AB499" s="82"/>
      <c r="AC499" s="82"/>
    </row>
    <row r="500" spans="2:29" ht="15.75" customHeight="1">
      <c r="B500" s="83"/>
      <c r="C500" s="188"/>
      <c r="D500" s="177"/>
      <c r="E500" s="177"/>
      <c r="F500" s="177"/>
      <c r="G500" s="177"/>
      <c r="H500" s="177"/>
      <c r="I500" s="177"/>
      <c r="J500" s="177"/>
      <c r="K500" s="82"/>
      <c r="L500" s="82"/>
      <c r="M500" s="82"/>
      <c r="N500" s="82"/>
      <c r="O500" s="82"/>
      <c r="P500" s="82"/>
      <c r="Q500" s="82"/>
      <c r="R500" s="82"/>
      <c r="S500" s="82"/>
      <c r="T500" s="82"/>
      <c r="U500" s="82"/>
      <c r="V500" s="82"/>
      <c r="W500" s="82"/>
      <c r="X500" s="82"/>
      <c r="Y500" s="82"/>
      <c r="Z500" s="82"/>
      <c r="AA500" s="82"/>
      <c r="AB500" s="82"/>
      <c r="AC500" s="82"/>
    </row>
    <row r="501" spans="2:29" ht="15.75" customHeight="1">
      <c r="B501" s="83"/>
      <c r="C501" s="188"/>
      <c r="D501" s="177"/>
      <c r="E501" s="177"/>
      <c r="F501" s="177"/>
      <c r="G501" s="177"/>
      <c r="H501" s="177"/>
      <c r="I501" s="177"/>
      <c r="J501" s="177"/>
      <c r="K501" s="82"/>
      <c r="L501" s="82"/>
      <c r="M501" s="82"/>
      <c r="N501" s="82"/>
      <c r="O501" s="82"/>
      <c r="P501" s="82"/>
      <c r="Q501" s="82"/>
      <c r="R501" s="82"/>
      <c r="S501" s="82"/>
      <c r="T501" s="82"/>
      <c r="U501" s="82"/>
      <c r="V501" s="82"/>
      <c r="W501" s="82"/>
      <c r="X501" s="82"/>
      <c r="Y501" s="82"/>
      <c r="Z501" s="82"/>
      <c r="AA501" s="82"/>
      <c r="AB501" s="82"/>
      <c r="AC501" s="82"/>
    </row>
    <row r="502" spans="2:29" ht="15.75" customHeight="1">
      <c r="B502" s="83"/>
      <c r="C502" s="188"/>
      <c r="D502" s="177"/>
      <c r="E502" s="177"/>
      <c r="F502" s="177"/>
      <c r="G502" s="177"/>
      <c r="H502" s="177"/>
      <c r="I502" s="177"/>
      <c r="J502" s="177"/>
      <c r="K502" s="82"/>
      <c r="L502" s="82"/>
      <c r="M502" s="82"/>
      <c r="N502" s="82"/>
      <c r="O502" s="82"/>
      <c r="P502" s="82"/>
      <c r="Q502" s="82"/>
      <c r="R502" s="82"/>
      <c r="S502" s="82"/>
      <c r="T502" s="82"/>
      <c r="U502" s="82"/>
      <c r="V502" s="82"/>
      <c r="W502" s="82"/>
      <c r="X502" s="82"/>
      <c r="Y502" s="82"/>
      <c r="Z502" s="82"/>
      <c r="AA502" s="82"/>
      <c r="AB502" s="82"/>
      <c r="AC502" s="82"/>
    </row>
    <row r="503" spans="2:29" ht="15.75" customHeight="1">
      <c r="B503" s="83"/>
      <c r="C503" s="188"/>
      <c r="D503" s="177"/>
      <c r="E503" s="177"/>
      <c r="F503" s="177"/>
      <c r="G503" s="177"/>
      <c r="H503" s="177"/>
      <c r="I503" s="177"/>
      <c r="J503" s="177"/>
      <c r="K503" s="82"/>
      <c r="L503" s="82"/>
      <c r="M503" s="82"/>
      <c r="N503" s="82"/>
      <c r="O503" s="82"/>
      <c r="P503" s="82"/>
      <c r="Q503" s="82"/>
      <c r="R503" s="82"/>
      <c r="S503" s="82"/>
      <c r="T503" s="82"/>
      <c r="U503" s="82"/>
      <c r="V503" s="82"/>
      <c r="W503" s="82"/>
      <c r="X503" s="82"/>
      <c r="Y503" s="82"/>
      <c r="Z503" s="82"/>
      <c r="AA503" s="82"/>
      <c r="AB503" s="82"/>
      <c r="AC503" s="82"/>
    </row>
    <row r="504" spans="2:29" ht="15.75" customHeight="1">
      <c r="B504" s="83"/>
      <c r="C504" s="188"/>
      <c r="D504" s="177"/>
      <c r="E504" s="177"/>
      <c r="F504" s="177"/>
      <c r="G504" s="177"/>
      <c r="H504" s="177"/>
      <c r="I504" s="177"/>
      <c r="J504" s="177"/>
      <c r="K504" s="82"/>
      <c r="L504" s="82"/>
      <c r="M504" s="82"/>
      <c r="N504" s="82"/>
      <c r="O504" s="82"/>
      <c r="P504" s="82"/>
      <c r="Q504" s="82"/>
      <c r="R504" s="82"/>
      <c r="S504" s="82"/>
      <c r="T504" s="82"/>
      <c r="U504" s="82"/>
      <c r="V504" s="82"/>
      <c r="W504" s="82"/>
      <c r="X504" s="82"/>
      <c r="Y504" s="82"/>
      <c r="Z504" s="82"/>
      <c r="AA504" s="82"/>
      <c r="AB504" s="82"/>
      <c r="AC504" s="82"/>
    </row>
    <row r="505" spans="2:29" ht="15.75" customHeight="1">
      <c r="B505" s="83"/>
      <c r="C505" s="188"/>
      <c r="D505" s="177"/>
      <c r="E505" s="177"/>
      <c r="F505" s="177"/>
      <c r="G505" s="177"/>
      <c r="H505" s="177"/>
      <c r="I505" s="177"/>
      <c r="J505" s="177"/>
      <c r="K505" s="82"/>
      <c r="L505" s="82"/>
      <c r="M505" s="82"/>
      <c r="N505" s="82"/>
      <c r="O505" s="82"/>
      <c r="P505" s="82"/>
      <c r="Q505" s="82"/>
      <c r="R505" s="82"/>
      <c r="S505" s="82"/>
      <c r="T505" s="82"/>
      <c r="U505" s="82"/>
      <c r="V505" s="82"/>
      <c r="W505" s="82"/>
      <c r="X505" s="82"/>
      <c r="Y505" s="82"/>
      <c r="Z505" s="82"/>
      <c r="AA505" s="82"/>
      <c r="AB505" s="82"/>
      <c r="AC505" s="82"/>
    </row>
    <row r="506" spans="2:29" ht="15.75" customHeight="1">
      <c r="B506" s="83"/>
      <c r="C506" s="188"/>
      <c r="D506" s="177"/>
      <c r="E506" s="177"/>
      <c r="F506" s="177"/>
      <c r="G506" s="177"/>
      <c r="H506" s="177"/>
      <c r="I506" s="177"/>
      <c r="J506" s="177"/>
      <c r="K506" s="82"/>
      <c r="L506" s="82"/>
      <c r="M506" s="82"/>
      <c r="N506" s="82"/>
      <c r="O506" s="82"/>
      <c r="P506" s="82"/>
      <c r="Q506" s="82"/>
      <c r="R506" s="82"/>
      <c r="S506" s="82"/>
      <c r="T506" s="82"/>
      <c r="U506" s="82"/>
      <c r="V506" s="82"/>
      <c r="W506" s="82"/>
      <c r="X506" s="82"/>
      <c r="Y506" s="82"/>
      <c r="Z506" s="82"/>
      <c r="AA506" s="82"/>
      <c r="AB506" s="82"/>
      <c r="AC506" s="82"/>
    </row>
    <row r="507" spans="2:29" ht="15.75" customHeight="1">
      <c r="B507" s="83"/>
      <c r="C507" s="188"/>
      <c r="D507" s="177"/>
      <c r="E507" s="177"/>
      <c r="F507" s="177"/>
      <c r="G507" s="177"/>
      <c r="H507" s="177"/>
      <c r="I507" s="177"/>
      <c r="J507" s="177"/>
      <c r="K507" s="82"/>
      <c r="L507" s="82"/>
      <c r="M507" s="82"/>
      <c r="N507" s="82"/>
      <c r="O507" s="82"/>
      <c r="P507" s="82"/>
      <c r="Q507" s="82"/>
      <c r="R507" s="82"/>
      <c r="S507" s="82"/>
      <c r="T507" s="82"/>
      <c r="U507" s="82"/>
      <c r="V507" s="82"/>
      <c r="W507" s="82"/>
      <c r="X507" s="82"/>
      <c r="Y507" s="82"/>
      <c r="Z507" s="82"/>
      <c r="AA507" s="82"/>
      <c r="AB507" s="82"/>
      <c r="AC507" s="82"/>
    </row>
    <row r="508" spans="2:29" ht="15.75" customHeight="1">
      <c r="B508" s="83"/>
      <c r="C508" s="188"/>
      <c r="D508" s="177"/>
      <c r="E508" s="177"/>
      <c r="F508" s="177"/>
      <c r="G508" s="177"/>
      <c r="H508" s="177"/>
      <c r="I508" s="177"/>
      <c r="J508" s="177"/>
      <c r="K508" s="82"/>
      <c r="L508" s="82"/>
      <c r="M508" s="82"/>
      <c r="N508" s="82"/>
      <c r="O508" s="82"/>
      <c r="P508" s="82"/>
      <c r="Q508" s="82"/>
      <c r="R508" s="82"/>
      <c r="S508" s="82"/>
      <c r="T508" s="82"/>
      <c r="U508" s="82"/>
      <c r="V508" s="82"/>
      <c r="W508" s="82"/>
      <c r="X508" s="82"/>
      <c r="Y508" s="82"/>
      <c r="Z508" s="82"/>
      <c r="AA508" s="82"/>
      <c r="AB508" s="82"/>
      <c r="AC508" s="82"/>
    </row>
    <row r="509" spans="2:29" ht="15.75" customHeight="1">
      <c r="B509" s="83"/>
      <c r="C509" s="188"/>
      <c r="D509" s="177"/>
      <c r="E509" s="177"/>
      <c r="F509" s="177"/>
      <c r="G509" s="177"/>
      <c r="H509" s="177"/>
      <c r="I509" s="177"/>
      <c r="J509" s="177"/>
      <c r="K509" s="82"/>
      <c r="L509" s="82"/>
      <c r="M509" s="82"/>
      <c r="N509" s="82"/>
      <c r="O509" s="82"/>
      <c r="P509" s="82"/>
      <c r="Q509" s="82"/>
      <c r="R509" s="82"/>
      <c r="S509" s="82"/>
      <c r="T509" s="82"/>
      <c r="U509" s="82"/>
      <c r="V509" s="82"/>
      <c r="W509" s="82"/>
      <c r="X509" s="82"/>
      <c r="Y509" s="82"/>
      <c r="Z509" s="82"/>
      <c r="AA509" s="82"/>
      <c r="AB509" s="82"/>
      <c r="AC509" s="82"/>
    </row>
    <row r="510" spans="2:29" ht="15.75" customHeight="1">
      <c r="B510" s="83"/>
      <c r="C510" s="188"/>
      <c r="D510" s="177"/>
      <c r="E510" s="177"/>
      <c r="F510" s="177"/>
      <c r="G510" s="177"/>
      <c r="H510" s="177"/>
      <c r="I510" s="177"/>
      <c r="J510" s="177"/>
      <c r="K510" s="82"/>
      <c r="L510" s="82"/>
      <c r="M510" s="82"/>
      <c r="N510" s="82"/>
      <c r="O510" s="82"/>
      <c r="P510" s="82"/>
      <c r="Q510" s="82"/>
      <c r="R510" s="82"/>
      <c r="S510" s="82"/>
      <c r="T510" s="82"/>
      <c r="U510" s="82"/>
      <c r="V510" s="82"/>
      <c r="W510" s="82"/>
      <c r="X510" s="82"/>
      <c r="Y510" s="82"/>
      <c r="Z510" s="82"/>
      <c r="AA510" s="82"/>
      <c r="AB510" s="82"/>
      <c r="AC510" s="82"/>
    </row>
    <row r="511" spans="2:29" ht="15.75" customHeight="1">
      <c r="B511" s="83"/>
      <c r="C511" s="188"/>
      <c r="D511" s="177"/>
      <c r="E511" s="177"/>
      <c r="F511" s="177"/>
      <c r="G511" s="177"/>
      <c r="H511" s="177"/>
      <c r="I511" s="177"/>
      <c r="J511" s="177"/>
      <c r="K511" s="82"/>
      <c r="L511" s="82"/>
      <c r="M511" s="82"/>
      <c r="N511" s="82"/>
      <c r="O511" s="82"/>
      <c r="P511" s="82"/>
      <c r="Q511" s="82"/>
      <c r="R511" s="82"/>
      <c r="S511" s="82"/>
      <c r="T511" s="82"/>
      <c r="U511" s="82"/>
      <c r="V511" s="82"/>
      <c r="W511" s="82"/>
      <c r="X511" s="82"/>
      <c r="Y511" s="82"/>
      <c r="Z511" s="82"/>
      <c r="AA511" s="82"/>
      <c r="AB511" s="82"/>
      <c r="AC511" s="82"/>
    </row>
    <row r="512" spans="2:29" ht="15.75" customHeight="1">
      <c r="B512" s="83"/>
      <c r="C512" s="188"/>
      <c r="D512" s="177"/>
      <c r="E512" s="177"/>
      <c r="F512" s="177"/>
      <c r="G512" s="177"/>
      <c r="H512" s="177"/>
      <c r="I512" s="177"/>
      <c r="J512" s="177"/>
      <c r="K512" s="82"/>
      <c r="L512" s="82"/>
      <c r="M512" s="82"/>
      <c r="N512" s="82"/>
      <c r="O512" s="82"/>
      <c r="P512" s="82"/>
      <c r="Q512" s="82"/>
      <c r="R512" s="82"/>
      <c r="S512" s="82"/>
      <c r="T512" s="82"/>
      <c r="U512" s="82"/>
      <c r="V512" s="82"/>
      <c r="W512" s="82"/>
      <c r="X512" s="82"/>
      <c r="Y512" s="82"/>
      <c r="Z512" s="82"/>
      <c r="AA512" s="82"/>
      <c r="AB512" s="82"/>
      <c r="AC512" s="82"/>
    </row>
    <row r="513" spans="2:29" ht="15.75" customHeight="1">
      <c r="B513" s="83"/>
      <c r="C513" s="188"/>
      <c r="D513" s="177"/>
      <c r="E513" s="177"/>
      <c r="F513" s="177"/>
      <c r="G513" s="177"/>
      <c r="H513" s="177"/>
      <c r="I513" s="177"/>
      <c r="J513" s="177"/>
      <c r="K513" s="82"/>
      <c r="L513" s="82"/>
      <c r="M513" s="82"/>
      <c r="N513" s="82"/>
      <c r="O513" s="82"/>
      <c r="P513" s="82"/>
      <c r="Q513" s="82"/>
      <c r="R513" s="82"/>
      <c r="S513" s="82"/>
      <c r="T513" s="82"/>
      <c r="U513" s="82"/>
      <c r="V513" s="82"/>
      <c r="W513" s="82"/>
      <c r="X513" s="82"/>
      <c r="Y513" s="82"/>
      <c r="Z513" s="82"/>
      <c r="AA513" s="82"/>
      <c r="AB513" s="82"/>
      <c r="AC513" s="82"/>
    </row>
    <row r="514" spans="2:29" ht="15.75" customHeight="1">
      <c r="B514" s="83"/>
      <c r="C514" s="188"/>
      <c r="D514" s="177"/>
      <c r="E514" s="177"/>
      <c r="F514" s="177"/>
      <c r="G514" s="177"/>
      <c r="H514" s="177"/>
      <c r="I514" s="177"/>
      <c r="J514" s="177"/>
      <c r="K514" s="82"/>
      <c r="L514" s="82"/>
      <c r="M514" s="82"/>
      <c r="N514" s="82"/>
      <c r="O514" s="82"/>
      <c r="P514" s="82"/>
      <c r="Q514" s="82"/>
      <c r="R514" s="82"/>
      <c r="S514" s="82"/>
      <c r="T514" s="82"/>
      <c r="U514" s="82"/>
      <c r="V514" s="82"/>
      <c r="W514" s="82"/>
      <c r="X514" s="82"/>
      <c r="Y514" s="82"/>
      <c r="Z514" s="82"/>
      <c r="AA514" s="82"/>
      <c r="AB514" s="82"/>
      <c r="AC514" s="82"/>
    </row>
    <row r="515" spans="2:29" ht="15.75" customHeight="1">
      <c r="B515" s="83"/>
      <c r="C515" s="188"/>
      <c r="D515" s="177"/>
      <c r="E515" s="177"/>
      <c r="F515" s="177"/>
      <c r="G515" s="177"/>
      <c r="H515" s="177"/>
      <c r="I515" s="177"/>
      <c r="J515" s="177"/>
      <c r="K515" s="82"/>
      <c r="L515" s="82"/>
      <c r="M515" s="82"/>
      <c r="N515" s="82"/>
      <c r="O515" s="82"/>
      <c r="P515" s="82"/>
      <c r="Q515" s="82"/>
      <c r="R515" s="82"/>
      <c r="S515" s="82"/>
      <c r="T515" s="82"/>
      <c r="U515" s="82"/>
      <c r="V515" s="82"/>
      <c r="W515" s="82"/>
      <c r="X515" s="82"/>
      <c r="Y515" s="82"/>
      <c r="Z515" s="82"/>
      <c r="AA515" s="82"/>
      <c r="AB515" s="82"/>
      <c r="AC515" s="82"/>
    </row>
    <row r="516" spans="2:29" ht="15.75" customHeight="1">
      <c r="B516" s="83"/>
      <c r="C516" s="188"/>
      <c r="D516" s="177"/>
      <c r="E516" s="177"/>
      <c r="F516" s="177"/>
      <c r="G516" s="177"/>
      <c r="H516" s="177"/>
      <c r="I516" s="177"/>
      <c r="J516" s="177"/>
      <c r="K516" s="82"/>
      <c r="L516" s="82"/>
      <c r="M516" s="82"/>
      <c r="N516" s="82"/>
      <c r="O516" s="82"/>
      <c r="P516" s="82"/>
      <c r="Q516" s="82"/>
      <c r="R516" s="82"/>
      <c r="S516" s="82"/>
      <c r="T516" s="82"/>
      <c r="U516" s="82"/>
      <c r="V516" s="82"/>
      <c r="W516" s="82"/>
      <c r="X516" s="82"/>
      <c r="Y516" s="82"/>
      <c r="Z516" s="82"/>
      <c r="AA516" s="82"/>
      <c r="AB516" s="82"/>
      <c r="AC516" s="82"/>
    </row>
    <row r="517" spans="2:29" ht="15.75" customHeight="1">
      <c r="B517" s="83"/>
      <c r="C517" s="188"/>
      <c r="D517" s="177"/>
      <c r="E517" s="177"/>
      <c r="F517" s="177"/>
      <c r="G517" s="177"/>
      <c r="H517" s="177"/>
      <c r="I517" s="177"/>
      <c r="J517" s="177"/>
      <c r="K517" s="82"/>
      <c r="L517" s="82"/>
      <c r="M517" s="82"/>
      <c r="N517" s="82"/>
      <c r="O517" s="82"/>
      <c r="P517" s="82"/>
      <c r="Q517" s="82"/>
      <c r="R517" s="82"/>
      <c r="S517" s="82"/>
      <c r="T517" s="82"/>
      <c r="U517" s="82"/>
      <c r="V517" s="82"/>
      <c r="W517" s="82"/>
      <c r="X517" s="82"/>
      <c r="Y517" s="82"/>
      <c r="Z517" s="82"/>
      <c r="AA517" s="82"/>
      <c r="AB517" s="82"/>
      <c r="AC517" s="82"/>
    </row>
    <row r="518" spans="2:29" ht="15.75" customHeight="1">
      <c r="B518" s="83"/>
      <c r="C518" s="188"/>
      <c r="D518" s="177"/>
      <c r="E518" s="177"/>
      <c r="F518" s="177"/>
      <c r="G518" s="177"/>
      <c r="H518" s="177"/>
      <c r="I518" s="177"/>
      <c r="J518" s="177"/>
      <c r="K518" s="82"/>
      <c r="L518" s="82"/>
      <c r="M518" s="82"/>
      <c r="N518" s="82"/>
      <c r="O518" s="82"/>
      <c r="P518" s="82"/>
      <c r="Q518" s="82"/>
      <c r="R518" s="82"/>
      <c r="S518" s="82"/>
      <c r="T518" s="82"/>
      <c r="U518" s="82"/>
      <c r="V518" s="82"/>
      <c r="W518" s="82"/>
      <c r="X518" s="82"/>
      <c r="Y518" s="82"/>
      <c r="Z518" s="82"/>
      <c r="AA518" s="82"/>
      <c r="AB518" s="82"/>
      <c r="AC518" s="82"/>
    </row>
    <row r="519" spans="2:29" ht="15.75" customHeight="1">
      <c r="B519" s="83"/>
      <c r="C519" s="188"/>
      <c r="D519" s="177"/>
      <c r="E519" s="177"/>
      <c r="F519" s="177"/>
      <c r="G519" s="177"/>
      <c r="H519" s="177"/>
      <c r="I519" s="177"/>
      <c r="J519" s="177"/>
      <c r="K519" s="82"/>
      <c r="L519" s="82"/>
      <c r="M519" s="82"/>
      <c r="N519" s="82"/>
      <c r="O519" s="82"/>
      <c r="P519" s="82"/>
      <c r="Q519" s="82"/>
      <c r="R519" s="82"/>
      <c r="S519" s="82"/>
      <c r="T519" s="82"/>
      <c r="U519" s="82"/>
      <c r="V519" s="82"/>
      <c r="W519" s="82"/>
      <c r="X519" s="82"/>
      <c r="Y519" s="82"/>
      <c r="Z519" s="82"/>
      <c r="AA519" s="82"/>
      <c r="AB519" s="82"/>
      <c r="AC519" s="82"/>
    </row>
    <row r="520" spans="2:29" ht="15.75" customHeight="1">
      <c r="B520" s="83"/>
      <c r="C520" s="188"/>
      <c r="D520" s="177"/>
      <c r="E520" s="177"/>
      <c r="F520" s="177"/>
      <c r="G520" s="177"/>
      <c r="H520" s="177"/>
      <c r="I520" s="177"/>
      <c r="J520" s="177"/>
      <c r="K520" s="82"/>
      <c r="L520" s="82"/>
      <c r="M520" s="82"/>
      <c r="N520" s="82"/>
      <c r="O520" s="82"/>
      <c r="P520" s="82"/>
      <c r="Q520" s="82"/>
      <c r="R520" s="82"/>
      <c r="S520" s="82"/>
      <c r="T520" s="82"/>
      <c r="U520" s="82"/>
      <c r="V520" s="82"/>
      <c r="W520" s="82"/>
      <c r="X520" s="82"/>
      <c r="Y520" s="82"/>
      <c r="Z520" s="82"/>
      <c r="AA520" s="82"/>
      <c r="AB520" s="82"/>
      <c r="AC520" s="82"/>
    </row>
    <row r="521" spans="2:29" ht="15.75" customHeight="1">
      <c r="B521" s="83"/>
      <c r="C521" s="188"/>
      <c r="D521" s="177"/>
      <c r="E521" s="177"/>
      <c r="F521" s="177"/>
      <c r="G521" s="177"/>
      <c r="H521" s="177"/>
      <c r="I521" s="177"/>
      <c r="J521" s="177"/>
      <c r="K521" s="82"/>
      <c r="L521" s="82"/>
      <c r="M521" s="82"/>
      <c r="N521" s="82"/>
      <c r="O521" s="82"/>
      <c r="P521" s="82"/>
      <c r="Q521" s="82"/>
      <c r="R521" s="82"/>
      <c r="S521" s="82"/>
      <c r="T521" s="82"/>
      <c r="U521" s="82"/>
      <c r="V521" s="82"/>
      <c r="W521" s="82"/>
      <c r="X521" s="82"/>
      <c r="Y521" s="82"/>
      <c r="Z521" s="82"/>
      <c r="AA521" s="82"/>
      <c r="AB521" s="82"/>
      <c r="AC521" s="82"/>
    </row>
    <row r="522" spans="2:29" ht="15.75" customHeight="1">
      <c r="B522" s="83"/>
      <c r="C522" s="188"/>
      <c r="D522" s="177"/>
      <c r="E522" s="177"/>
      <c r="F522" s="177"/>
      <c r="G522" s="177"/>
      <c r="H522" s="177"/>
      <c r="I522" s="177"/>
      <c r="J522" s="177"/>
      <c r="K522" s="82"/>
      <c r="L522" s="82"/>
      <c r="M522" s="82"/>
      <c r="N522" s="82"/>
      <c r="O522" s="82"/>
      <c r="P522" s="82"/>
      <c r="Q522" s="82"/>
      <c r="R522" s="82"/>
      <c r="S522" s="82"/>
      <c r="T522" s="82"/>
      <c r="U522" s="82"/>
      <c r="V522" s="82"/>
      <c r="W522" s="82"/>
      <c r="X522" s="82"/>
      <c r="Y522" s="82"/>
      <c r="Z522" s="82"/>
      <c r="AA522" s="82"/>
      <c r="AB522" s="82"/>
      <c r="AC522" s="82"/>
    </row>
    <row r="523" spans="2:29" ht="15.75" customHeight="1">
      <c r="B523" s="83"/>
      <c r="C523" s="188"/>
      <c r="D523" s="177"/>
      <c r="E523" s="177"/>
      <c r="F523" s="177"/>
      <c r="G523" s="177"/>
      <c r="H523" s="177"/>
      <c r="I523" s="177"/>
      <c r="J523" s="177"/>
      <c r="K523" s="82"/>
      <c r="L523" s="82"/>
      <c r="M523" s="82"/>
      <c r="N523" s="82"/>
      <c r="O523" s="82"/>
      <c r="P523" s="82"/>
      <c r="Q523" s="82"/>
      <c r="R523" s="82"/>
      <c r="S523" s="82"/>
      <c r="T523" s="82"/>
      <c r="U523" s="82"/>
      <c r="V523" s="82"/>
      <c r="W523" s="82"/>
      <c r="X523" s="82"/>
      <c r="Y523" s="82"/>
      <c r="Z523" s="82"/>
      <c r="AA523" s="82"/>
      <c r="AB523" s="82"/>
      <c r="AC523" s="82"/>
    </row>
    <row r="524" spans="2:29" ht="15.75" customHeight="1">
      <c r="B524" s="83"/>
      <c r="C524" s="188"/>
      <c r="D524" s="177"/>
      <c r="E524" s="177"/>
      <c r="F524" s="177"/>
      <c r="G524" s="177"/>
      <c r="H524" s="177"/>
      <c r="I524" s="177"/>
      <c r="J524" s="177"/>
      <c r="K524" s="82"/>
      <c r="L524" s="82"/>
      <c r="M524" s="82"/>
      <c r="N524" s="82"/>
      <c r="O524" s="82"/>
      <c r="P524" s="82"/>
      <c r="Q524" s="82"/>
      <c r="R524" s="82"/>
      <c r="S524" s="82"/>
      <c r="T524" s="82"/>
      <c r="U524" s="82"/>
      <c r="V524" s="82"/>
      <c r="W524" s="82"/>
      <c r="X524" s="82"/>
      <c r="Y524" s="82"/>
      <c r="Z524" s="82"/>
      <c r="AA524" s="82"/>
      <c r="AB524" s="82"/>
      <c r="AC524" s="82"/>
    </row>
    <row r="525" spans="2:29" ht="15.75" customHeight="1">
      <c r="B525" s="83"/>
      <c r="C525" s="188"/>
      <c r="D525" s="177"/>
      <c r="E525" s="177"/>
      <c r="F525" s="177"/>
      <c r="G525" s="177"/>
      <c r="H525" s="177"/>
      <c r="I525" s="177"/>
      <c r="J525" s="177"/>
      <c r="K525" s="82"/>
      <c r="L525" s="82"/>
      <c r="M525" s="82"/>
      <c r="N525" s="82"/>
      <c r="O525" s="82"/>
      <c r="P525" s="82"/>
      <c r="Q525" s="82"/>
      <c r="R525" s="82"/>
      <c r="S525" s="82"/>
      <c r="T525" s="82"/>
      <c r="U525" s="82"/>
      <c r="V525" s="82"/>
      <c r="W525" s="82"/>
      <c r="X525" s="82"/>
      <c r="Y525" s="82"/>
      <c r="Z525" s="82"/>
      <c r="AA525" s="82"/>
      <c r="AB525" s="82"/>
      <c r="AC525" s="82"/>
    </row>
    <row r="526" spans="2:29" ht="15.75" customHeight="1">
      <c r="B526" s="83"/>
      <c r="C526" s="188"/>
      <c r="D526" s="177"/>
      <c r="E526" s="177"/>
      <c r="F526" s="177"/>
      <c r="G526" s="177"/>
      <c r="H526" s="177"/>
      <c r="I526" s="177"/>
      <c r="J526" s="177"/>
      <c r="K526" s="82"/>
      <c r="L526" s="82"/>
      <c r="M526" s="82"/>
      <c r="N526" s="82"/>
      <c r="O526" s="82"/>
      <c r="P526" s="82"/>
      <c r="Q526" s="82"/>
      <c r="R526" s="82"/>
      <c r="S526" s="82"/>
      <c r="T526" s="82"/>
      <c r="U526" s="82"/>
      <c r="V526" s="82"/>
      <c r="W526" s="82"/>
      <c r="X526" s="82"/>
      <c r="Y526" s="82"/>
      <c r="Z526" s="82"/>
      <c r="AA526" s="82"/>
      <c r="AB526" s="82"/>
      <c r="AC526" s="82"/>
    </row>
    <row r="527" spans="2:29" ht="15.75" customHeight="1">
      <c r="B527" s="83"/>
      <c r="C527" s="188"/>
      <c r="D527" s="177"/>
      <c r="E527" s="177"/>
      <c r="F527" s="177"/>
      <c r="G527" s="177"/>
      <c r="H527" s="177"/>
      <c r="I527" s="177"/>
      <c r="J527" s="177"/>
      <c r="K527" s="82"/>
      <c r="L527" s="82"/>
      <c r="M527" s="82"/>
      <c r="N527" s="82"/>
      <c r="O527" s="82"/>
      <c r="P527" s="82"/>
      <c r="Q527" s="82"/>
      <c r="R527" s="82"/>
      <c r="S527" s="82"/>
      <c r="T527" s="82"/>
      <c r="U527" s="82"/>
      <c r="V527" s="82"/>
      <c r="W527" s="82"/>
      <c r="X527" s="82"/>
      <c r="Y527" s="82"/>
      <c r="Z527" s="82"/>
      <c r="AA527" s="82"/>
      <c r="AB527" s="82"/>
      <c r="AC527" s="82"/>
    </row>
    <row r="528" spans="2:29" ht="15.75" customHeight="1">
      <c r="B528" s="83"/>
      <c r="C528" s="188"/>
      <c r="D528" s="177"/>
      <c r="E528" s="177"/>
      <c r="F528" s="177"/>
      <c r="G528" s="177"/>
      <c r="H528" s="177"/>
      <c r="I528" s="177"/>
      <c r="J528" s="177"/>
      <c r="K528" s="82"/>
      <c r="L528" s="82"/>
      <c r="M528" s="82"/>
      <c r="N528" s="82"/>
      <c r="O528" s="82"/>
      <c r="P528" s="82"/>
      <c r="Q528" s="82"/>
      <c r="R528" s="82"/>
      <c r="S528" s="82"/>
      <c r="T528" s="82"/>
      <c r="U528" s="82"/>
      <c r="V528" s="82"/>
      <c r="W528" s="82"/>
      <c r="X528" s="82"/>
      <c r="Y528" s="82"/>
      <c r="Z528" s="82"/>
      <c r="AA528" s="82"/>
      <c r="AB528" s="82"/>
      <c r="AC528" s="82"/>
    </row>
    <row r="529" spans="2:29" ht="15.75" customHeight="1">
      <c r="B529" s="83"/>
      <c r="C529" s="188"/>
      <c r="D529" s="177"/>
      <c r="E529" s="177"/>
      <c r="F529" s="177"/>
      <c r="G529" s="177"/>
      <c r="H529" s="177"/>
      <c r="I529" s="177"/>
      <c r="J529" s="177"/>
      <c r="K529" s="82"/>
      <c r="L529" s="82"/>
      <c r="M529" s="82"/>
      <c r="N529" s="82"/>
      <c r="O529" s="82"/>
      <c r="P529" s="82"/>
      <c r="Q529" s="82"/>
      <c r="R529" s="82"/>
      <c r="S529" s="82"/>
      <c r="T529" s="82"/>
      <c r="U529" s="82"/>
      <c r="V529" s="82"/>
      <c r="W529" s="82"/>
      <c r="X529" s="82"/>
      <c r="Y529" s="82"/>
      <c r="Z529" s="82"/>
      <c r="AA529" s="82"/>
      <c r="AB529" s="82"/>
      <c r="AC529" s="82"/>
    </row>
    <row r="530" spans="2:29" ht="15.75" customHeight="1">
      <c r="B530" s="83"/>
      <c r="C530" s="188"/>
      <c r="D530" s="177"/>
      <c r="E530" s="177"/>
      <c r="F530" s="177"/>
      <c r="G530" s="177"/>
      <c r="H530" s="177"/>
      <c r="I530" s="177"/>
      <c r="J530" s="177"/>
      <c r="K530" s="82"/>
      <c r="L530" s="82"/>
      <c r="M530" s="82"/>
      <c r="N530" s="82"/>
      <c r="O530" s="82"/>
      <c r="P530" s="82"/>
      <c r="Q530" s="82"/>
      <c r="R530" s="82"/>
      <c r="S530" s="82"/>
      <c r="T530" s="82"/>
      <c r="U530" s="82"/>
      <c r="V530" s="82"/>
      <c r="W530" s="82"/>
      <c r="X530" s="82"/>
      <c r="Y530" s="82"/>
      <c r="Z530" s="82"/>
      <c r="AA530" s="82"/>
      <c r="AB530" s="82"/>
      <c r="AC530" s="82"/>
    </row>
    <row r="531" spans="2:29" ht="15.75" customHeight="1">
      <c r="B531" s="83"/>
      <c r="C531" s="188"/>
      <c r="D531" s="177"/>
      <c r="E531" s="177"/>
      <c r="F531" s="177"/>
      <c r="G531" s="177"/>
      <c r="H531" s="177"/>
      <c r="I531" s="177"/>
      <c r="J531" s="177"/>
      <c r="K531" s="82"/>
      <c r="L531" s="82"/>
      <c r="M531" s="82"/>
      <c r="N531" s="82"/>
      <c r="O531" s="82"/>
      <c r="P531" s="82"/>
      <c r="Q531" s="82"/>
      <c r="R531" s="82"/>
      <c r="S531" s="82"/>
      <c r="T531" s="82"/>
      <c r="U531" s="82"/>
      <c r="V531" s="82"/>
      <c r="W531" s="82"/>
      <c r="X531" s="82"/>
      <c r="Y531" s="82"/>
      <c r="Z531" s="82"/>
      <c r="AA531" s="82"/>
      <c r="AB531" s="82"/>
      <c r="AC531" s="82"/>
    </row>
    <row r="532" spans="2:29" ht="15.75" customHeight="1">
      <c r="B532" s="83"/>
      <c r="C532" s="188"/>
      <c r="D532" s="177"/>
      <c r="E532" s="177"/>
      <c r="F532" s="177"/>
      <c r="G532" s="177"/>
      <c r="H532" s="177"/>
      <c r="I532" s="177"/>
      <c r="J532" s="177"/>
      <c r="K532" s="82"/>
      <c r="L532" s="82"/>
      <c r="M532" s="82"/>
      <c r="N532" s="82"/>
      <c r="O532" s="82"/>
      <c r="P532" s="82"/>
      <c r="Q532" s="82"/>
      <c r="R532" s="82"/>
      <c r="S532" s="82"/>
      <c r="T532" s="82"/>
      <c r="U532" s="82"/>
      <c r="V532" s="82"/>
      <c r="W532" s="82"/>
      <c r="X532" s="82"/>
      <c r="Y532" s="82"/>
      <c r="Z532" s="82"/>
      <c r="AA532" s="82"/>
      <c r="AB532" s="82"/>
      <c r="AC532" s="82"/>
    </row>
    <row r="533" spans="2:29" ht="15.75" customHeight="1">
      <c r="B533" s="83"/>
      <c r="C533" s="188"/>
      <c r="D533" s="177"/>
      <c r="E533" s="177"/>
      <c r="F533" s="177"/>
      <c r="G533" s="177"/>
      <c r="H533" s="177"/>
      <c r="I533" s="177"/>
      <c r="J533" s="177"/>
      <c r="K533" s="82"/>
      <c r="L533" s="82"/>
      <c r="M533" s="82"/>
      <c r="N533" s="82"/>
      <c r="O533" s="82"/>
      <c r="P533" s="82"/>
      <c r="Q533" s="82"/>
      <c r="R533" s="82"/>
      <c r="S533" s="82"/>
      <c r="T533" s="82"/>
      <c r="U533" s="82"/>
      <c r="V533" s="82"/>
      <c r="W533" s="82"/>
      <c r="X533" s="82"/>
      <c r="Y533" s="82"/>
      <c r="Z533" s="82"/>
      <c r="AA533" s="82"/>
      <c r="AB533" s="82"/>
      <c r="AC533" s="82"/>
    </row>
    <row r="534" spans="2:29" ht="15.75" customHeight="1">
      <c r="B534" s="83"/>
      <c r="C534" s="188"/>
      <c r="D534" s="177"/>
      <c r="E534" s="177"/>
      <c r="F534" s="177"/>
      <c r="G534" s="177"/>
      <c r="H534" s="177"/>
      <c r="I534" s="177"/>
      <c r="J534" s="177"/>
      <c r="K534" s="82"/>
      <c r="L534" s="82"/>
      <c r="M534" s="82"/>
      <c r="N534" s="82"/>
      <c r="O534" s="82"/>
      <c r="P534" s="82"/>
      <c r="Q534" s="82"/>
      <c r="R534" s="82"/>
      <c r="S534" s="82"/>
      <c r="T534" s="82"/>
      <c r="U534" s="82"/>
      <c r="V534" s="82"/>
      <c r="W534" s="82"/>
      <c r="X534" s="82"/>
      <c r="Y534" s="82"/>
      <c r="Z534" s="82"/>
      <c r="AA534" s="82"/>
      <c r="AB534" s="82"/>
      <c r="AC534" s="82"/>
    </row>
    <row r="535" spans="2:29" ht="15.75" customHeight="1">
      <c r="B535" s="83"/>
      <c r="C535" s="188"/>
      <c r="D535" s="177"/>
      <c r="E535" s="177"/>
      <c r="F535" s="177"/>
      <c r="G535" s="177"/>
      <c r="H535" s="177"/>
      <c r="I535" s="177"/>
      <c r="J535" s="177"/>
      <c r="K535" s="82"/>
      <c r="L535" s="82"/>
      <c r="M535" s="82"/>
      <c r="N535" s="82"/>
      <c r="O535" s="82"/>
      <c r="P535" s="82"/>
      <c r="Q535" s="82"/>
      <c r="R535" s="82"/>
      <c r="S535" s="82"/>
      <c r="T535" s="82"/>
      <c r="U535" s="82"/>
      <c r="V535" s="82"/>
      <c r="W535" s="82"/>
      <c r="X535" s="82"/>
      <c r="Y535" s="82"/>
      <c r="Z535" s="82"/>
      <c r="AA535" s="82"/>
      <c r="AB535" s="82"/>
      <c r="AC535" s="82"/>
    </row>
    <row r="536" spans="2:29" ht="15.75" customHeight="1">
      <c r="B536" s="83"/>
      <c r="C536" s="188"/>
      <c r="D536" s="177"/>
      <c r="E536" s="177"/>
      <c r="F536" s="177"/>
      <c r="G536" s="177"/>
      <c r="H536" s="177"/>
      <c r="I536" s="177"/>
      <c r="J536" s="177"/>
      <c r="K536" s="82"/>
      <c r="L536" s="82"/>
      <c r="M536" s="82"/>
      <c r="N536" s="82"/>
      <c r="O536" s="82"/>
      <c r="P536" s="82"/>
      <c r="Q536" s="82"/>
      <c r="R536" s="82"/>
      <c r="S536" s="82"/>
      <c r="T536" s="82"/>
      <c r="U536" s="82"/>
      <c r="V536" s="82"/>
      <c r="W536" s="82"/>
      <c r="X536" s="82"/>
      <c r="Y536" s="82"/>
      <c r="Z536" s="82"/>
      <c r="AA536" s="82"/>
      <c r="AB536" s="82"/>
      <c r="AC536" s="82"/>
    </row>
    <row r="537" spans="2:29" ht="15.75" customHeight="1">
      <c r="B537" s="83"/>
      <c r="C537" s="188"/>
      <c r="D537" s="177"/>
      <c r="E537" s="177"/>
      <c r="F537" s="177"/>
      <c r="G537" s="177"/>
      <c r="H537" s="177"/>
      <c r="I537" s="177"/>
      <c r="J537" s="177"/>
      <c r="K537" s="82"/>
      <c r="L537" s="82"/>
      <c r="M537" s="82"/>
      <c r="N537" s="82"/>
      <c r="O537" s="82"/>
      <c r="P537" s="82"/>
      <c r="Q537" s="82"/>
      <c r="R537" s="82"/>
      <c r="S537" s="82"/>
      <c r="T537" s="82"/>
      <c r="U537" s="82"/>
      <c r="V537" s="82"/>
      <c r="W537" s="82"/>
      <c r="X537" s="82"/>
      <c r="Y537" s="82"/>
      <c r="Z537" s="82"/>
      <c r="AA537" s="82"/>
      <c r="AB537" s="82"/>
      <c r="AC537" s="82"/>
    </row>
    <row r="538" spans="2:29" ht="15.75" customHeight="1">
      <c r="B538" s="83"/>
      <c r="C538" s="188"/>
      <c r="D538" s="177"/>
      <c r="E538" s="177"/>
      <c r="F538" s="177"/>
      <c r="G538" s="177"/>
      <c r="H538" s="177"/>
      <c r="I538" s="177"/>
      <c r="J538" s="177"/>
      <c r="K538" s="82"/>
      <c r="L538" s="82"/>
      <c r="M538" s="82"/>
      <c r="N538" s="82"/>
      <c r="O538" s="82"/>
      <c r="P538" s="82"/>
      <c r="Q538" s="82"/>
      <c r="R538" s="82"/>
      <c r="S538" s="82"/>
      <c r="T538" s="82"/>
      <c r="U538" s="82"/>
      <c r="V538" s="82"/>
      <c r="W538" s="82"/>
      <c r="X538" s="82"/>
      <c r="Y538" s="82"/>
      <c r="Z538" s="82"/>
      <c r="AA538" s="82"/>
      <c r="AB538" s="82"/>
      <c r="AC538" s="82"/>
    </row>
    <row r="539" spans="2:29" ht="15.75" customHeight="1">
      <c r="B539" s="83"/>
      <c r="C539" s="188"/>
      <c r="D539" s="177"/>
      <c r="E539" s="177"/>
      <c r="F539" s="177"/>
      <c r="G539" s="177"/>
      <c r="H539" s="177"/>
      <c r="I539" s="177"/>
      <c r="J539" s="177"/>
      <c r="K539" s="82"/>
      <c r="L539" s="82"/>
      <c r="M539" s="82"/>
      <c r="N539" s="82"/>
      <c r="O539" s="82"/>
      <c r="P539" s="82"/>
      <c r="Q539" s="82"/>
      <c r="R539" s="82"/>
      <c r="S539" s="82"/>
      <c r="T539" s="82"/>
      <c r="U539" s="82"/>
      <c r="V539" s="82"/>
      <c r="W539" s="82"/>
      <c r="X539" s="82"/>
      <c r="Y539" s="82"/>
      <c r="Z539" s="82"/>
      <c r="AA539" s="82"/>
      <c r="AB539" s="82"/>
      <c r="AC539" s="82"/>
    </row>
    <row r="540" spans="2:29" ht="15.75" customHeight="1">
      <c r="B540" s="83"/>
      <c r="C540" s="188"/>
      <c r="D540" s="177"/>
      <c r="E540" s="177"/>
      <c r="F540" s="177"/>
      <c r="G540" s="177"/>
      <c r="H540" s="177"/>
      <c r="I540" s="177"/>
      <c r="J540" s="177"/>
      <c r="K540" s="82"/>
      <c r="L540" s="82"/>
      <c r="M540" s="82"/>
      <c r="N540" s="82"/>
      <c r="O540" s="82"/>
      <c r="P540" s="82"/>
      <c r="Q540" s="82"/>
      <c r="R540" s="82"/>
      <c r="S540" s="82"/>
      <c r="T540" s="82"/>
      <c r="U540" s="82"/>
      <c r="V540" s="82"/>
      <c r="W540" s="82"/>
      <c r="X540" s="82"/>
      <c r="Y540" s="82"/>
      <c r="Z540" s="82"/>
      <c r="AA540" s="82"/>
      <c r="AB540" s="82"/>
      <c r="AC540" s="82"/>
    </row>
    <row r="541" spans="2:29" ht="15.75" customHeight="1">
      <c r="B541" s="83"/>
      <c r="C541" s="188"/>
      <c r="D541" s="177"/>
      <c r="E541" s="177"/>
      <c r="F541" s="177"/>
      <c r="G541" s="177"/>
      <c r="H541" s="177"/>
      <c r="I541" s="177"/>
      <c r="J541" s="177"/>
      <c r="K541" s="82"/>
      <c r="L541" s="82"/>
      <c r="M541" s="82"/>
      <c r="N541" s="82"/>
      <c r="O541" s="82"/>
      <c r="P541" s="82"/>
      <c r="Q541" s="82"/>
      <c r="R541" s="82"/>
      <c r="S541" s="82"/>
      <c r="T541" s="82"/>
      <c r="U541" s="82"/>
      <c r="V541" s="82"/>
      <c r="W541" s="82"/>
      <c r="X541" s="82"/>
      <c r="Y541" s="82"/>
      <c r="Z541" s="82"/>
      <c r="AA541" s="82"/>
      <c r="AB541" s="82"/>
      <c r="AC541" s="82"/>
    </row>
    <row r="542" spans="2:29" ht="15.75" customHeight="1">
      <c r="B542" s="83"/>
      <c r="C542" s="188"/>
      <c r="D542" s="177"/>
      <c r="E542" s="177"/>
      <c r="F542" s="177"/>
      <c r="G542" s="177"/>
      <c r="H542" s="177"/>
      <c r="I542" s="177"/>
      <c r="J542" s="177"/>
      <c r="K542" s="82"/>
      <c r="L542" s="82"/>
      <c r="M542" s="82"/>
      <c r="N542" s="82"/>
      <c r="O542" s="82"/>
      <c r="P542" s="82"/>
      <c r="Q542" s="82"/>
      <c r="R542" s="82"/>
      <c r="S542" s="82"/>
      <c r="T542" s="82"/>
      <c r="U542" s="82"/>
      <c r="V542" s="82"/>
      <c r="W542" s="82"/>
      <c r="X542" s="82"/>
      <c r="Y542" s="82"/>
      <c r="Z542" s="82"/>
      <c r="AA542" s="82"/>
      <c r="AB542" s="82"/>
      <c r="AC542" s="82"/>
    </row>
    <row r="543" spans="2:29" ht="15.75" customHeight="1">
      <c r="B543" s="83"/>
      <c r="C543" s="188"/>
      <c r="D543" s="177"/>
      <c r="E543" s="177"/>
      <c r="F543" s="177"/>
      <c r="G543" s="177"/>
      <c r="H543" s="177"/>
      <c r="I543" s="177"/>
      <c r="J543" s="177"/>
      <c r="K543" s="82"/>
      <c r="L543" s="82"/>
      <c r="M543" s="82"/>
      <c r="N543" s="82"/>
      <c r="O543" s="82"/>
      <c r="P543" s="82"/>
      <c r="Q543" s="82"/>
      <c r="R543" s="82"/>
      <c r="S543" s="82"/>
      <c r="T543" s="82"/>
      <c r="U543" s="82"/>
      <c r="V543" s="82"/>
      <c r="W543" s="82"/>
      <c r="X543" s="82"/>
      <c r="Y543" s="82"/>
      <c r="Z543" s="82"/>
      <c r="AA543" s="82"/>
      <c r="AB543" s="82"/>
      <c r="AC543" s="82"/>
    </row>
    <row r="544" spans="2:29" ht="15.75" customHeight="1">
      <c r="B544" s="83"/>
      <c r="C544" s="188"/>
      <c r="D544" s="177"/>
      <c r="E544" s="177"/>
      <c r="F544" s="177"/>
      <c r="G544" s="177"/>
      <c r="H544" s="177"/>
      <c r="I544" s="177"/>
      <c r="J544" s="177"/>
      <c r="K544" s="82"/>
      <c r="L544" s="82"/>
      <c r="M544" s="82"/>
      <c r="N544" s="82"/>
      <c r="O544" s="82"/>
      <c r="P544" s="82"/>
      <c r="Q544" s="82"/>
      <c r="R544" s="82"/>
      <c r="S544" s="82"/>
      <c r="T544" s="82"/>
      <c r="U544" s="82"/>
      <c r="V544" s="82"/>
      <c r="W544" s="82"/>
      <c r="X544" s="82"/>
      <c r="Y544" s="82"/>
      <c r="Z544" s="82"/>
      <c r="AA544" s="82"/>
      <c r="AB544" s="82"/>
      <c r="AC544" s="82"/>
    </row>
    <row r="545" spans="2:29" ht="15.75" customHeight="1">
      <c r="B545" s="83"/>
      <c r="C545" s="188"/>
      <c r="D545" s="177"/>
      <c r="E545" s="177"/>
      <c r="F545" s="177"/>
      <c r="G545" s="177"/>
      <c r="H545" s="177"/>
      <c r="I545" s="177"/>
      <c r="J545" s="177"/>
      <c r="K545" s="82"/>
      <c r="L545" s="82"/>
      <c r="M545" s="82"/>
      <c r="N545" s="82"/>
      <c r="O545" s="82"/>
      <c r="P545" s="82"/>
      <c r="Q545" s="82"/>
      <c r="R545" s="82"/>
      <c r="S545" s="82"/>
      <c r="T545" s="82"/>
      <c r="U545" s="82"/>
      <c r="V545" s="82"/>
      <c r="W545" s="82"/>
      <c r="X545" s="82"/>
      <c r="Y545" s="82"/>
      <c r="Z545" s="82"/>
      <c r="AA545" s="82"/>
      <c r="AB545" s="82"/>
      <c r="AC545" s="82"/>
    </row>
    <row r="546" spans="2:29" ht="15.75" customHeight="1">
      <c r="B546" s="83"/>
      <c r="C546" s="188"/>
      <c r="D546" s="177"/>
      <c r="E546" s="177"/>
      <c r="F546" s="177"/>
      <c r="G546" s="177"/>
      <c r="H546" s="177"/>
      <c r="I546" s="177"/>
      <c r="J546" s="177"/>
      <c r="K546" s="82"/>
      <c r="L546" s="82"/>
      <c r="M546" s="82"/>
      <c r="N546" s="82"/>
      <c r="O546" s="82"/>
      <c r="P546" s="82"/>
      <c r="Q546" s="82"/>
      <c r="R546" s="82"/>
      <c r="S546" s="82"/>
      <c r="T546" s="82"/>
      <c r="U546" s="82"/>
      <c r="V546" s="82"/>
      <c r="W546" s="82"/>
      <c r="X546" s="82"/>
      <c r="Y546" s="82"/>
      <c r="Z546" s="82"/>
      <c r="AA546" s="82"/>
      <c r="AB546" s="82"/>
      <c r="AC546" s="82"/>
    </row>
    <row r="547" spans="2:29" ht="15.75" customHeight="1">
      <c r="B547" s="83"/>
      <c r="C547" s="188"/>
      <c r="D547" s="177"/>
      <c r="E547" s="177"/>
      <c r="F547" s="177"/>
      <c r="G547" s="177"/>
      <c r="H547" s="177"/>
      <c r="I547" s="177"/>
      <c r="J547" s="177"/>
      <c r="K547" s="82"/>
      <c r="L547" s="82"/>
      <c r="M547" s="82"/>
      <c r="N547" s="82"/>
      <c r="O547" s="82"/>
      <c r="P547" s="82"/>
      <c r="Q547" s="82"/>
      <c r="R547" s="82"/>
      <c r="S547" s="82"/>
      <c r="T547" s="82"/>
      <c r="U547" s="82"/>
      <c r="V547" s="82"/>
      <c r="W547" s="82"/>
      <c r="X547" s="82"/>
      <c r="Y547" s="82"/>
      <c r="Z547" s="82"/>
      <c r="AA547" s="82"/>
      <c r="AB547" s="82"/>
      <c r="AC547" s="82"/>
    </row>
    <row r="548" spans="2:29" ht="15.75" customHeight="1">
      <c r="B548" s="83"/>
      <c r="C548" s="188"/>
      <c r="D548" s="177"/>
      <c r="E548" s="177"/>
      <c r="F548" s="177"/>
      <c r="G548" s="177"/>
      <c r="H548" s="177"/>
      <c r="I548" s="177"/>
      <c r="J548" s="177"/>
      <c r="K548" s="82"/>
      <c r="L548" s="82"/>
      <c r="M548" s="82"/>
      <c r="N548" s="82"/>
      <c r="O548" s="82"/>
      <c r="P548" s="82"/>
      <c r="Q548" s="82"/>
      <c r="R548" s="82"/>
      <c r="S548" s="82"/>
      <c r="T548" s="82"/>
      <c r="U548" s="82"/>
      <c r="V548" s="82"/>
      <c r="W548" s="82"/>
      <c r="X548" s="82"/>
      <c r="Y548" s="82"/>
      <c r="Z548" s="82"/>
      <c r="AA548" s="82"/>
      <c r="AB548" s="82"/>
      <c r="AC548" s="82"/>
    </row>
    <row r="549" spans="2:29" ht="15.75" customHeight="1">
      <c r="B549" s="83"/>
      <c r="C549" s="188"/>
      <c r="D549" s="177"/>
      <c r="E549" s="177"/>
      <c r="F549" s="177"/>
      <c r="G549" s="177"/>
      <c r="H549" s="177"/>
      <c r="I549" s="177"/>
      <c r="J549" s="177"/>
      <c r="K549" s="82"/>
      <c r="L549" s="82"/>
      <c r="M549" s="82"/>
      <c r="N549" s="82"/>
      <c r="O549" s="82"/>
      <c r="P549" s="82"/>
      <c r="Q549" s="82"/>
      <c r="R549" s="82"/>
      <c r="S549" s="82"/>
      <c r="T549" s="82"/>
      <c r="U549" s="82"/>
      <c r="V549" s="82"/>
      <c r="W549" s="82"/>
      <c r="X549" s="82"/>
      <c r="Y549" s="82"/>
      <c r="Z549" s="82"/>
      <c r="AA549" s="82"/>
      <c r="AB549" s="82"/>
      <c r="AC549" s="82"/>
    </row>
    <row r="550" spans="2:29" ht="15.75" customHeight="1">
      <c r="B550" s="83"/>
      <c r="C550" s="188"/>
      <c r="D550" s="177"/>
      <c r="E550" s="177"/>
      <c r="F550" s="177"/>
      <c r="G550" s="177"/>
      <c r="H550" s="177"/>
      <c r="I550" s="177"/>
      <c r="J550" s="177"/>
      <c r="K550" s="82"/>
      <c r="L550" s="82"/>
      <c r="M550" s="82"/>
      <c r="N550" s="82"/>
      <c r="O550" s="82"/>
      <c r="P550" s="82"/>
      <c r="Q550" s="82"/>
      <c r="R550" s="82"/>
      <c r="S550" s="82"/>
      <c r="T550" s="82"/>
      <c r="U550" s="82"/>
      <c r="V550" s="82"/>
      <c r="W550" s="82"/>
      <c r="X550" s="82"/>
      <c r="Y550" s="82"/>
      <c r="Z550" s="82"/>
      <c r="AA550" s="82"/>
      <c r="AB550" s="82"/>
      <c r="AC550" s="82"/>
    </row>
    <row r="551" spans="2:29" ht="15.75" customHeight="1">
      <c r="B551" s="83"/>
      <c r="C551" s="188"/>
      <c r="D551" s="177"/>
      <c r="E551" s="177"/>
      <c r="F551" s="177"/>
      <c r="G551" s="177"/>
      <c r="H551" s="177"/>
      <c r="I551" s="177"/>
      <c r="J551" s="177"/>
      <c r="K551" s="82"/>
      <c r="L551" s="82"/>
      <c r="M551" s="82"/>
      <c r="N551" s="82"/>
      <c r="O551" s="82"/>
      <c r="P551" s="82"/>
      <c r="Q551" s="82"/>
      <c r="R551" s="82"/>
      <c r="S551" s="82"/>
      <c r="T551" s="82"/>
      <c r="U551" s="82"/>
      <c r="V551" s="82"/>
      <c r="W551" s="82"/>
      <c r="X551" s="82"/>
      <c r="Y551" s="82"/>
      <c r="Z551" s="82"/>
      <c r="AA551" s="82"/>
      <c r="AB551" s="82"/>
      <c r="AC551" s="82"/>
    </row>
    <row r="552" spans="2:29" ht="15.75" customHeight="1">
      <c r="B552" s="83"/>
      <c r="C552" s="188"/>
      <c r="D552" s="177"/>
      <c r="E552" s="177"/>
      <c r="F552" s="177"/>
      <c r="G552" s="177"/>
      <c r="H552" s="177"/>
      <c r="I552" s="177"/>
      <c r="J552" s="177"/>
      <c r="K552" s="82"/>
      <c r="L552" s="82"/>
      <c r="M552" s="82"/>
      <c r="N552" s="82"/>
      <c r="O552" s="82"/>
      <c r="P552" s="82"/>
      <c r="Q552" s="82"/>
      <c r="R552" s="82"/>
      <c r="S552" s="82"/>
      <c r="T552" s="82"/>
      <c r="U552" s="82"/>
      <c r="V552" s="82"/>
      <c r="W552" s="82"/>
      <c r="X552" s="82"/>
      <c r="Y552" s="82"/>
      <c r="Z552" s="82"/>
      <c r="AA552" s="82"/>
      <c r="AB552" s="82"/>
      <c r="AC552" s="82"/>
    </row>
    <row r="553" spans="2:29" ht="15.75" customHeight="1">
      <c r="B553" s="83"/>
      <c r="C553" s="188"/>
      <c r="D553" s="177"/>
      <c r="E553" s="177"/>
      <c r="F553" s="177"/>
      <c r="G553" s="177"/>
      <c r="H553" s="177"/>
      <c r="I553" s="177"/>
      <c r="J553" s="177"/>
      <c r="K553" s="82"/>
      <c r="L553" s="82"/>
      <c r="M553" s="82"/>
      <c r="N553" s="82"/>
      <c r="O553" s="82"/>
      <c r="P553" s="82"/>
      <c r="Q553" s="82"/>
      <c r="R553" s="82"/>
      <c r="S553" s="82"/>
      <c r="T553" s="82"/>
      <c r="U553" s="82"/>
      <c r="V553" s="82"/>
      <c r="W553" s="82"/>
      <c r="X553" s="82"/>
      <c r="Y553" s="82"/>
      <c r="Z553" s="82"/>
      <c r="AA553" s="82"/>
      <c r="AB553" s="82"/>
      <c r="AC553" s="82"/>
    </row>
    <row r="554" spans="2:29" ht="15.75" customHeight="1">
      <c r="B554" s="83"/>
      <c r="C554" s="188"/>
      <c r="D554" s="177"/>
      <c r="E554" s="177"/>
      <c r="F554" s="177"/>
      <c r="G554" s="177"/>
      <c r="H554" s="177"/>
      <c r="I554" s="177"/>
      <c r="J554" s="177"/>
      <c r="K554" s="82"/>
      <c r="L554" s="82"/>
      <c r="M554" s="82"/>
      <c r="N554" s="82"/>
      <c r="O554" s="82"/>
      <c r="P554" s="82"/>
      <c r="Q554" s="82"/>
      <c r="R554" s="82"/>
      <c r="S554" s="82"/>
      <c r="T554" s="82"/>
      <c r="U554" s="82"/>
      <c r="V554" s="82"/>
      <c r="W554" s="82"/>
      <c r="X554" s="82"/>
      <c r="Y554" s="82"/>
      <c r="Z554" s="82"/>
      <c r="AA554" s="82"/>
      <c r="AB554" s="82"/>
      <c r="AC554" s="82"/>
    </row>
    <row r="555" spans="2:29" ht="15.75" customHeight="1">
      <c r="B555" s="83"/>
      <c r="C555" s="188"/>
      <c r="D555" s="177"/>
      <c r="E555" s="177"/>
      <c r="F555" s="177"/>
      <c r="G555" s="177"/>
      <c r="H555" s="177"/>
      <c r="I555" s="177"/>
      <c r="J555" s="177"/>
      <c r="K555" s="82"/>
      <c r="L555" s="82"/>
      <c r="M555" s="82"/>
      <c r="N555" s="82"/>
      <c r="O555" s="82"/>
      <c r="P555" s="82"/>
      <c r="Q555" s="82"/>
      <c r="R555" s="82"/>
      <c r="S555" s="82"/>
      <c r="T555" s="82"/>
      <c r="U555" s="82"/>
      <c r="V555" s="82"/>
      <c r="W555" s="82"/>
      <c r="X555" s="82"/>
      <c r="Y555" s="82"/>
      <c r="Z555" s="82"/>
      <c r="AA555" s="82"/>
      <c r="AB555" s="82"/>
      <c r="AC555" s="82"/>
    </row>
    <row r="556" spans="2:29" ht="15.75" customHeight="1">
      <c r="B556" s="83"/>
      <c r="C556" s="188"/>
      <c r="D556" s="177"/>
      <c r="E556" s="177"/>
      <c r="F556" s="177"/>
      <c r="G556" s="177"/>
      <c r="H556" s="177"/>
      <c r="I556" s="177"/>
      <c r="J556" s="177"/>
      <c r="K556" s="82"/>
      <c r="L556" s="82"/>
      <c r="M556" s="82"/>
      <c r="N556" s="82"/>
      <c r="O556" s="82"/>
      <c r="P556" s="82"/>
      <c r="Q556" s="82"/>
      <c r="R556" s="82"/>
      <c r="S556" s="82"/>
      <c r="T556" s="82"/>
      <c r="U556" s="82"/>
      <c r="V556" s="82"/>
      <c r="W556" s="82"/>
      <c r="X556" s="82"/>
      <c r="Y556" s="82"/>
      <c r="Z556" s="82"/>
      <c r="AA556" s="82"/>
      <c r="AB556" s="82"/>
      <c r="AC556" s="82"/>
    </row>
    <row r="557" spans="2:29" ht="15.75" customHeight="1">
      <c r="B557" s="83"/>
      <c r="C557" s="188"/>
      <c r="D557" s="177"/>
      <c r="E557" s="177"/>
      <c r="F557" s="177"/>
      <c r="G557" s="177"/>
      <c r="H557" s="177"/>
      <c r="I557" s="177"/>
      <c r="J557" s="177"/>
      <c r="K557" s="82"/>
      <c r="L557" s="82"/>
      <c r="M557" s="82"/>
      <c r="N557" s="82"/>
      <c r="O557" s="82"/>
      <c r="P557" s="82"/>
      <c r="Q557" s="82"/>
      <c r="R557" s="82"/>
      <c r="S557" s="82"/>
      <c r="T557" s="82"/>
      <c r="U557" s="82"/>
      <c r="V557" s="82"/>
      <c r="W557" s="82"/>
      <c r="X557" s="82"/>
      <c r="Y557" s="82"/>
      <c r="Z557" s="82"/>
      <c r="AA557" s="82"/>
      <c r="AB557" s="82"/>
      <c r="AC557" s="82"/>
    </row>
    <row r="558" spans="2:29" ht="15.75" customHeight="1">
      <c r="B558" s="83"/>
      <c r="C558" s="188"/>
      <c r="D558" s="177"/>
      <c r="E558" s="177"/>
      <c r="F558" s="177"/>
      <c r="G558" s="177"/>
      <c r="H558" s="177"/>
      <c r="I558" s="177"/>
      <c r="J558" s="177"/>
      <c r="K558" s="82"/>
      <c r="L558" s="82"/>
      <c r="M558" s="82"/>
      <c r="N558" s="82"/>
      <c r="O558" s="82"/>
      <c r="P558" s="82"/>
      <c r="Q558" s="82"/>
      <c r="R558" s="82"/>
      <c r="S558" s="82"/>
      <c r="T558" s="82"/>
      <c r="U558" s="82"/>
      <c r="V558" s="82"/>
      <c r="W558" s="82"/>
      <c r="X558" s="82"/>
      <c r="Y558" s="82"/>
      <c r="Z558" s="82"/>
      <c r="AA558" s="82"/>
      <c r="AB558" s="82"/>
      <c r="AC558" s="82"/>
    </row>
    <row r="559" spans="2:29" ht="15.75" customHeight="1">
      <c r="B559" s="83"/>
      <c r="C559" s="188"/>
      <c r="D559" s="177"/>
      <c r="E559" s="177"/>
      <c r="F559" s="177"/>
      <c r="G559" s="177"/>
      <c r="H559" s="177"/>
      <c r="I559" s="177"/>
      <c r="J559" s="177"/>
      <c r="K559" s="82"/>
      <c r="L559" s="82"/>
      <c r="M559" s="82"/>
      <c r="N559" s="82"/>
      <c r="O559" s="82"/>
      <c r="P559" s="82"/>
      <c r="Q559" s="82"/>
      <c r="R559" s="82"/>
      <c r="S559" s="82"/>
      <c r="T559" s="82"/>
      <c r="U559" s="82"/>
      <c r="V559" s="82"/>
      <c r="W559" s="82"/>
      <c r="X559" s="82"/>
      <c r="Y559" s="82"/>
      <c r="Z559" s="82"/>
      <c r="AA559" s="82"/>
      <c r="AB559" s="82"/>
      <c r="AC559" s="82"/>
    </row>
    <row r="560" spans="2:29" ht="15.75" customHeight="1">
      <c r="B560" s="83"/>
      <c r="C560" s="188"/>
      <c r="D560" s="177"/>
      <c r="E560" s="177"/>
      <c r="F560" s="177"/>
      <c r="G560" s="177"/>
      <c r="H560" s="177"/>
      <c r="I560" s="177"/>
      <c r="J560" s="177"/>
      <c r="K560" s="82"/>
      <c r="L560" s="82"/>
      <c r="M560" s="82"/>
      <c r="N560" s="82"/>
      <c r="O560" s="82"/>
      <c r="P560" s="82"/>
      <c r="Q560" s="82"/>
      <c r="R560" s="82"/>
      <c r="S560" s="82"/>
      <c r="T560" s="82"/>
      <c r="U560" s="82"/>
      <c r="V560" s="82"/>
      <c r="W560" s="82"/>
      <c r="X560" s="82"/>
      <c r="Y560" s="82"/>
      <c r="Z560" s="82"/>
      <c r="AA560" s="82"/>
      <c r="AB560" s="82"/>
      <c r="AC560" s="82"/>
    </row>
    <row r="561" spans="2:29" ht="15.75" customHeight="1">
      <c r="B561" s="83"/>
      <c r="C561" s="188"/>
      <c r="D561" s="177"/>
      <c r="E561" s="177"/>
      <c r="F561" s="177"/>
      <c r="G561" s="177"/>
      <c r="H561" s="177"/>
      <c r="I561" s="177"/>
      <c r="J561" s="177"/>
      <c r="K561" s="82"/>
      <c r="L561" s="82"/>
      <c r="M561" s="82"/>
      <c r="N561" s="82"/>
      <c r="O561" s="82"/>
      <c r="P561" s="82"/>
      <c r="Q561" s="82"/>
      <c r="R561" s="82"/>
      <c r="S561" s="82"/>
      <c r="T561" s="82"/>
      <c r="U561" s="82"/>
      <c r="V561" s="82"/>
      <c r="W561" s="82"/>
      <c r="X561" s="82"/>
      <c r="Y561" s="82"/>
      <c r="Z561" s="82"/>
      <c r="AA561" s="82"/>
      <c r="AB561" s="82"/>
      <c r="AC561" s="82"/>
    </row>
    <row r="562" spans="2:29" ht="15.75" customHeight="1">
      <c r="B562" s="83"/>
      <c r="C562" s="188"/>
      <c r="D562" s="177"/>
      <c r="E562" s="177"/>
      <c r="F562" s="177"/>
      <c r="G562" s="177"/>
      <c r="H562" s="177"/>
      <c r="I562" s="177"/>
      <c r="J562" s="177"/>
      <c r="K562" s="82"/>
      <c r="L562" s="82"/>
      <c r="M562" s="82"/>
      <c r="N562" s="82"/>
      <c r="O562" s="82"/>
      <c r="P562" s="82"/>
      <c r="Q562" s="82"/>
      <c r="R562" s="82"/>
      <c r="S562" s="82"/>
      <c r="T562" s="82"/>
      <c r="U562" s="82"/>
      <c r="V562" s="82"/>
      <c r="W562" s="82"/>
      <c r="X562" s="82"/>
      <c r="Y562" s="82"/>
      <c r="Z562" s="82"/>
      <c r="AA562" s="82"/>
      <c r="AB562" s="82"/>
      <c r="AC562" s="82"/>
    </row>
    <row r="563" spans="2:29" ht="15.75" customHeight="1">
      <c r="B563" s="83"/>
      <c r="C563" s="188"/>
      <c r="D563" s="177"/>
      <c r="E563" s="177"/>
      <c r="F563" s="177"/>
      <c r="G563" s="177"/>
      <c r="H563" s="177"/>
      <c r="I563" s="177"/>
      <c r="J563" s="177"/>
      <c r="K563" s="82"/>
      <c r="L563" s="82"/>
      <c r="M563" s="82"/>
      <c r="N563" s="82"/>
      <c r="O563" s="82"/>
      <c r="P563" s="82"/>
      <c r="Q563" s="82"/>
      <c r="R563" s="82"/>
      <c r="S563" s="82"/>
      <c r="T563" s="82"/>
      <c r="U563" s="82"/>
      <c r="V563" s="82"/>
      <c r="W563" s="82"/>
      <c r="X563" s="82"/>
      <c r="Y563" s="82"/>
      <c r="Z563" s="82"/>
      <c r="AA563" s="82"/>
      <c r="AB563" s="82"/>
      <c r="AC563" s="82"/>
    </row>
    <row r="564" spans="2:29" ht="15.75" customHeight="1">
      <c r="B564" s="83"/>
      <c r="C564" s="188"/>
      <c r="D564" s="177"/>
      <c r="E564" s="177"/>
      <c r="F564" s="177"/>
      <c r="G564" s="177"/>
      <c r="H564" s="177"/>
      <c r="I564" s="177"/>
      <c r="J564" s="177"/>
      <c r="K564" s="82"/>
      <c r="L564" s="82"/>
      <c r="M564" s="82"/>
      <c r="N564" s="82"/>
      <c r="O564" s="82"/>
      <c r="P564" s="82"/>
      <c r="Q564" s="82"/>
      <c r="R564" s="82"/>
      <c r="S564" s="82"/>
      <c r="T564" s="82"/>
      <c r="U564" s="82"/>
      <c r="V564" s="82"/>
      <c r="W564" s="82"/>
      <c r="X564" s="82"/>
      <c r="Y564" s="82"/>
      <c r="Z564" s="82"/>
      <c r="AA564" s="82"/>
      <c r="AB564" s="82"/>
      <c r="AC564" s="82"/>
    </row>
    <row r="565" spans="2:29" ht="15.75" customHeight="1">
      <c r="B565" s="83"/>
      <c r="C565" s="188"/>
      <c r="D565" s="177"/>
      <c r="E565" s="177"/>
      <c r="F565" s="177"/>
      <c r="G565" s="177"/>
      <c r="H565" s="177"/>
      <c r="I565" s="177"/>
      <c r="J565" s="177"/>
      <c r="K565" s="82"/>
      <c r="L565" s="82"/>
      <c r="M565" s="82"/>
      <c r="N565" s="82"/>
      <c r="O565" s="82"/>
      <c r="P565" s="82"/>
      <c r="Q565" s="82"/>
      <c r="R565" s="82"/>
      <c r="S565" s="82"/>
      <c r="T565" s="82"/>
      <c r="U565" s="82"/>
      <c r="V565" s="82"/>
      <c r="W565" s="82"/>
      <c r="X565" s="82"/>
      <c r="Y565" s="82"/>
      <c r="Z565" s="82"/>
      <c r="AA565" s="82"/>
      <c r="AB565" s="82"/>
      <c r="AC565" s="82"/>
    </row>
    <row r="566" spans="2:29" ht="15.75" customHeight="1">
      <c r="B566" s="83"/>
      <c r="C566" s="188"/>
      <c r="D566" s="177"/>
      <c r="E566" s="177"/>
      <c r="F566" s="177"/>
      <c r="G566" s="177"/>
      <c r="H566" s="177"/>
      <c r="I566" s="177"/>
      <c r="J566" s="177"/>
      <c r="K566" s="82"/>
      <c r="L566" s="82"/>
      <c r="M566" s="82"/>
      <c r="N566" s="82"/>
      <c r="O566" s="82"/>
      <c r="P566" s="82"/>
      <c r="Q566" s="82"/>
      <c r="R566" s="82"/>
      <c r="S566" s="82"/>
      <c r="T566" s="82"/>
      <c r="U566" s="82"/>
      <c r="V566" s="82"/>
      <c r="W566" s="82"/>
      <c r="X566" s="82"/>
      <c r="Y566" s="82"/>
      <c r="Z566" s="82"/>
      <c r="AA566" s="82"/>
      <c r="AB566" s="82"/>
      <c r="AC566" s="82"/>
    </row>
    <row r="567" spans="2:29" ht="15.75" customHeight="1">
      <c r="B567" s="83"/>
      <c r="C567" s="188"/>
      <c r="D567" s="177"/>
      <c r="E567" s="177"/>
      <c r="F567" s="177"/>
      <c r="G567" s="177"/>
      <c r="H567" s="177"/>
      <c r="I567" s="177"/>
      <c r="J567" s="177"/>
      <c r="K567" s="82"/>
      <c r="L567" s="82"/>
      <c r="M567" s="82"/>
      <c r="N567" s="82"/>
      <c r="O567" s="82"/>
      <c r="P567" s="82"/>
      <c r="Q567" s="82"/>
      <c r="R567" s="82"/>
      <c r="S567" s="82"/>
      <c r="T567" s="82"/>
      <c r="U567" s="82"/>
      <c r="V567" s="82"/>
      <c r="W567" s="82"/>
      <c r="X567" s="82"/>
      <c r="Y567" s="82"/>
      <c r="Z567" s="82"/>
      <c r="AA567" s="82"/>
      <c r="AB567" s="82"/>
      <c r="AC567" s="82"/>
    </row>
    <row r="568" spans="2:29" ht="15.75" customHeight="1">
      <c r="B568" s="83"/>
      <c r="C568" s="188"/>
      <c r="D568" s="177"/>
      <c r="E568" s="177"/>
      <c r="F568" s="177"/>
      <c r="G568" s="177"/>
      <c r="H568" s="177"/>
      <c r="I568" s="177"/>
      <c r="J568" s="177"/>
      <c r="K568" s="82"/>
      <c r="L568" s="82"/>
      <c r="M568" s="82"/>
      <c r="N568" s="82"/>
      <c r="O568" s="82"/>
      <c r="P568" s="82"/>
      <c r="Q568" s="82"/>
      <c r="R568" s="82"/>
      <c r="S568" s="82"/>
      <c r="T568" s="82"/>
      <c r="U568" s="82"/>
      <c r="V568" s="82"/>
      <c r="W568" s="82"/>
      <c r="X568" s="82"/>
      <c r="Y568" s="82"/>
      <c r="Z568" s="82"/>
      <c r="AA568" s="82"/>
      <c r="AB568" s="82"/>
      <c r="AC568" s="82"/>
    </row>
    <row r="569" spans="2:29" ht="15.75" customHeight="1">
      <c r="B569" s="83"/>
      <c r="C569" s="188"/>
      <c r="D569" s="177"/>
      <c r="E569" s="177"/>
      <c r="F569" s="177"/>
      <c r="G569" s="177"/>
      <c r="H569" s="177"/>
      <c r="I569" s="177"/>
      <c r="J569" s="177"/>
      <c r="K569" s="82"/>
      <c r="L569" s="82"/>
      <c r="M569" s="82"/>
      <c r="N569" s="82"/>
      <c r="O569" s="82"/>
      <c r="P569" s="82"/>
      <c r="Q569" s="82"/>
      <c r="R569" s="82"/>
      <c r="S569" s="82"/>
      <c r="T569" s="82"/>
      <c r="U569" s="82"/>
      <c r="V569" s="82"/>
      <c r="W569" s="82"/>
      <c r="X569" s="82"/>
      <c r="Y569" s="82"/>
      <c r="Z569" s="82"/>
      <c r="AA569" s="82"/>
      <c r="AB569" s="82"/>
      <c r="AC569" s="82"/>
    </row>
    <row r="570" spans="2:29" ht="15.75" customHeight="1">
      <c r="B570" s="83"/>
      <c r="C570" s="188"/>
      <c r="D570" s="177"/>
      <c r="E570" s="177"/>
      <c r="F570" s="177"/>
      <c r="G570" s="177"/>
      <c r="H570" s="177"/>
      <c r="I570" s="177"/>
      <c r="J570" s="177"/>
      <c r="K570" s="82"/>
      <c r="L570" s="82"/>
      <c r="M570" s="82"/>
      <c r="N570" s="82"/>
      <c r="O570" s="82"/>
      <c r="P570" s="82"/>
      <c r="Q570" s="82"/>
      <c r="R570" s="82"/>
      <c r="S570" s="82"/>
      <c r="T570" s="82"/>
      <c r="U570" s="82"/>
      <c r="V570" s="82"/>
      <c r="W570" s="82"/>
      <c r="X570" s="82"/>
      <c r="Y570" s="82"/>
      <c r="Z570" s="82"/>
      <c r="AA570" s="82"/>
      <c r="AB570" s="82"/>
      <c r="AC570" s="82"/>
    </row>
    <row r="571" spans="2:29" ht="15.75" customHeight="1">
      <c r="B571" s="83"/>
      <c r="C571" s="188"/>
      <c r="D571" s="177"/>
      <c r="E571" s="177"/>
      <c r="F571" s="177"/>
      <c r="G571" s="177"/>
      <c r="H571" s="177"/>
      <c r="I571" s="177"/>
      <c r="J571" s="177"/>
      <c r="K571" s="82"/>
      <c r="L571" s="82"/>
      <c r="M571" s="82"/>
      <c r="N571" s="82"/>
      <c r="O571" s="82"/>
      <c r="P571" s="82"/>
      <c r="Q571" s="82"/>
      <c r="R571" s="82"/>
      <c r="S571" s="82"/>
      <c r="T571" s="82"/>
      <c r="U571" s="82"/>
      <c r="V571" s="82"/>
      <c r="W571" s="82"/>
      <c r="X571" s="82"/>
      <c r="Y571" s="82"/>
      <c r="Z571" s="82"/>
      <c r="AA571" s="82"/>
      <c r="AB571" s="82"/>
      <c r="AC571" s="82"/>
    </row>
    <row r="572" spans="2:29" ht="15.75" customHeight="1">
      <c r="B572" s="83"/>
      <c r="C572" s="188"/>
      <c r="D572" s="177"/>
      <c r="E572" s="177"/>
      <c r="F572" s="177"/>
      <c r="G572" s="177"/>
      <c r="H572" s="177"/>
      <c r="I572" s="177"/>
      <c r="J572" s="177"/>
      <c r="K572" s="82"/>
      <c r="L572" s="82"/>
      <c r="M572" s="82"/>
      <c r="N572" s="82"/>
      <c r="O572" s="82"/>
      <c r="P572" s="82"/>
      <c r="Q572" s="82"/>
      <c r="R572" s="82"/>
      <c r="S572" s="82"/>
      <c r="T572" s="82"/>
      <c r="U572" s="82"/>
      <c r="V572" s="82"/>
      <c r="W572" s="82"/>
      <c r="X572" s="82"/>
      <c r="Y572" s="82"/>
      <c r="Z572" s="82"/>
      <c r="AA572" s="82"/>
      <c r="AB572" s="82"/>
      <c r="AC572" s="82"/>
    </row>
    <row r="573" spans="2:29" ht="15.75" customHeight="1">
      <c r="B573" s="83"/>
      <c r="C573" s="188"/>
      <c r="D573" s="177"/>
      <c r="E573" s="177"/>
      <c r="F573" s="177"/>
      <c r="G573" s="177"/>
      <c r="H573" s="177"/>
      <c r="I573" s="177"/>
      <c r="J573" s="177"/>
      <c r="K573" s="82"/>
      <c r="L573" s="82"/>
      <c r="M573" s="82"/>
      <c r="N573" s="82"/>
      <c r="O573" s="82"/>
      <c r="P573" s="82"/>
      <c r="Q573" s="82"/>
      <c r="R573" s="82"/>
      <c r="S573" s="82"/>
      <c r="T573" s="82"/>
      <c r="U573" s="82"/>
      <c r="V573" s="82"/>
      <c r="W573" s="82"/>
      <c r="X573" s="82"/>
      <c r="Y573" s="82"/>
      <c r="Z573" s="82"/>
      <c r="AA573" s="82"/>
      <c r="AB573" s="82"/>
      <c r="AC573" s="82"/>
    </row>
    <row r="574" spans="2:29" ht="15.75" customHeight="1">
      <c r="B574" s="83"/>
      <c r="C574" s="188"/>
      <c r="D574" s="177"/>
      <c r="E574" s="177"/>
      <c r="F574" s="177"/>
      <c r="G574" s="177"/>
      <c r="H574" s="177"/>
      <c r="I574" s="177"/>
      <c r="J574" s="177"/>
      <c r="K574" s="82"/>
      <c r="L574" s="82"/>
      <c r="M574" s="82"/>
      <c r="N574" s="82"/>
      <c r="O574" s="82"/>
      <c r="P574" s="82"/>
      <c r="Q574" s="82"/>
      <c r="R574" s="82"/>
      <c r="S574" s="82"/>
      <c r="T574" s="82"/>
      <c r="U574" s="82"/>
      <c r="V574" s="82"/>
      <c r="W574" s="82"/>
      <c r="X574" s="82"/>
      <c r="Y574" s="82"/>
      <c r="Z574" s="82"/>
      <c r="AA574" s="82"/>
      <c r="AB574" s="82"/>
      <c r="AC574" s="82"/>
    </row>
    <row r="575" spans="2:29" ht="15.75" customHeight="1">
      <c r="B575" s="83"/>
      <c r="C575" s="188"/>
      <c r="D575" s="177"/>
      <c r="E575" s="177"/>
      <c r="F575" s="177"/>
      <c r="G575" s="177"/>
      <c r="H575" s="177"/>
      <c r="I575" s="177"/>
      <c r="J575" s="177"/>
      <c r="K575" s="82"/>
      <c r="L575" s="82"/>
      <c r="M575" s="82"/>
      <c r="N575" s="82"/>
      <c r="O575" s="82"/>
      <c r="P575" s="82"/>
      <c r="Q575" s="82"/>
      <c r="R575" s="82"/>
      <c r="S575" s="82"/>
      <c r="T575" s="82"/>
      <c r="U575" s="82"/>
      <c r="V575" s="82"/>
      <c r="W575" s="82"/>
      <c r="X575" s="82"/>
      <c r="Y575" s="82"/>
      <c r="Z575" s="82"/>
      <c r="AA575" s="82"/>
      <c r="AB575" s="82"/>
      <c r="AC575" s="82"/>
    </row>
    <row r="576" spans="2:29" ht="15.75" customHeight="1">
      <c r="B576" s="83"/>
      <c r="C576" s="188"/>
      <c r="D576" s="177"/>
      <c r="E576" s="177"/>
      <c r="F576" s="177"/>
      <c r="G576" s="177"/>
      <c r="H576" s="177"/>
      <c r="I576" s="177"/>
      <c r="J576" s="177"/>
      <c r="K576" s="82"/>
      <c r="L576" s="82"/>
      <c r="M576" s="82"/>
      <c r="N576" s="82"/>
      <c r="O576" s="82"/>
      <c r="P576" s="82"/>
      <c r="Q576" s="82"/>
      <c r="R576" s="82"/>
      <c r="S576" s="82"/>
      <c r="T576" s="82"/>
      <c r="U576" s="82"/>
      <c r="V576" s="82"/>
      <c r="W576" s="82"/>
      <c r="X576" s="82"/>
      <c r="Y576" s="82"/>
      <c r="Z576" s="82"/>
      <c r="AA576" s="82"/>
      <c r="AB576" s="82"/>
      <c r="AC576" s="82"/>
    </row>
    <row r="577" spans="2:29" ht="15.75" customHeight="1">
      <c r="B577" s="83"/>
      <c r="C577" s="188"/>
      <c r="D577" s="177"/>
      <c r="E577" s="177"/>
      <c r="F577" s="177"/>
      <c r="G577" s="177"/>
      <c r="H577" s="177"/>
      <c r="I577" s="177"/>
      <c r="J577" s="177"/>
      <c r="K577" s="82"/>
      <c r="L577" s="82"/>
      <c r="M577" s="82"/>
      <c r="N577" s="82"/>
      <c r="O577" s="82"/>
      <c r="P577" s="82"/>
      <c r="Q577" s="82"/>
      <c r="R577" s="82"/>
      <c r="S577" s="82"/>
      <c r="T577" s="82"/>
      <c r="U577" s="82"/>
      <c r="V577" s="82"/>
      <c r="W577" s="82"/>
      <c r="X577" s="82"/>
      <c r="Y577" s="82"/>
      <c r="Z577" s="82"/>
      <c r="AA577" s="82"/>
      <c r="AB577" s="82"/>
      <c r="AC577" s="82"/>
    </row>
    <row r="578" spans="2:29" ht="15.75" customHeight="1">
      <c r="B578" s="83"/>
      <c r="C578" s="188"/>
      <c r="D578" s="177"/>
      <c r="E578" s="177"/>
      <c r="F578" s="177"/>
      <c r="G578" s="177"/>
      <c r="H578" s="177"/>
      <c r="I578" s="177"/>
      <c r="J578" s="177"/>
      <c r="K578" s="82"/>
      <c r="L578" s="82"/>
      <c r="M578" s="82"/>
      <c r="N578" s="82"/>
      <c r="O578" s="82"/>
      <c r="P578" s="82"/>
      <c r="Q578" s="82"/>
      <c r="R578" s="82"/>
      <c r="S578" s="82"/>
      <c r="T578" s="82"/>
      <c r="U578" s="82"/>
      <c r="V578" s="82"/>
      <c r="W578" s="82"/>
      <c r="X578" s="82"/>
      <c r="Y578" s="82"/>
      <c r="Z578" s="82"/>
      <c r="AA578" s="82"/>
      <c r="AB578" s="82"/>
      <c r="AC578" s="82"/>
    </row>
    <row r="579" spans="2:29" ht="15.75" customHeight="1">
      <c r="B579" s="83"/>
      <c r="C579" s="188"/>
      <c r="D579" s="177"/>
      <c r="E579" s="177"/>
      <c r="F579" s="177"/>
      <c r="G579" s="177"/>
      <c r="H579" s="177"/>
      <c r="I579" s="177"/>
      <c r="J579" s="177"/>
      <c r="K579" s="82"/>
      <c r="L579" s="82"/>
      <c r="M579" s="82"/>
      <c r="N579" s="82"/>
      <c r="O579" s="82"/>
      <c r="P579" s="82"/>
      <c r="Q579" s="82"/>
      <c r="R579" s="82"/>
      <c r="S579" s="82"/>
      <c r="T579" s="82"/>
      <c r="U579" s="82"/>
      <c r="V579" s="82"/>
      <c r="W579" s="82"/>
      <c r="X579" s="82"/>
      <c r="Y579" s="82"/>
      <c r="Z579" s="82"/>
      <c r="AA579" s="82"/>
      <c r="AB579" s="82"/>
      <c r="AC579" s="82"/>
    </row>
    <row r="580" spans="2:29" ht="15.75" customHeight="1">
      <c r="B580" s="83"/>
      <c r="C580" s="188"/>
      <c r="D580" s="177"/>
      <c r="E580" s="177"/>
      <c r="F580" s="177"/>
      <c r="G580" s="177"/>
      <c r="H580" s="177"/>
      <c r="I580" s="177"/>
      <c r="J580" s="177"/>
      <c r="K580" s="82"/>
      <c r="L580" s="82"/>
      <c r="M580" s="82"/>
      <c r="N580" s="82"/>
      <c r="O580" s="82"/>
      <c r="P580" s="82"/>
      <c r="Q580" s="82"/>
      <c r="R580" s="82"/>
      <c r="S580" s="82"/>
      <c r="T580" s="82"/>
      <c r="U580" s="82"/>
      <c r="V580" s="82"/>
      <c r="W580" s="82"/>
      <c r="X580" s="82"/>
      <c r="Y580" s="82"/>
      <c r="Z580" s="82"/>
      <c r="AA580" s="82"/>
      <c r="AB580" s="82"/>
      <c r="AC580" s="82"/>
    </row>
    <row r="581" spans="2:29" ht="15.75" customHeight="1">
      <c r="B581" s="83"/>
      <c r="C581" s="188"/>
      <c r="D581" s="177"/>
      <c r="E581" s="177"/>
      <c r="F581" s="177"/>
      <c r="G581" s="177"/>
      <c r="H581" s="177"/>
      <c r="I581" s="177"/>
      <c r="J581" s="177"/>
      <c r="K581" s="82"/>
      <c r="L581" s="82"/>
      <c r="M581" s="82"/>
      <c r="N581" s="82"/>
      <c r="O581" s="82"/>
      <c r="P581" s="82"/>
      <c r="Q581" s="82"/>
      <c r="R581" s="82"/>
      <c r="S581" s="82"/>
      <c r="T581" s="82"/>
      <c r="U581" s="82"/>
      <c r="V581" s="82"/>
      <c r="W581" s="82"/>
      <c r="X581" s="82"/>
      <c r="Y581" s="82"/>
      <c r="Z581" s="82"/>
      <c r="AA581" s="82"/>
      <c r="AB581" s="82"/>
      <c r="AC581" s="82"/>
    </row>
    <row r="582" spans="2:29" ht="15.75" customHeight="1">
      <c r="B582" s="83"/>
      <c r="C582" s="188"/>
      <c r="D582" s="177"/>
      <c r="E582" s="177"/>
      <c r="F582" s="177"/>
      <c r="G582" s="177"/>
      <c r="H582" s="177"/>
      <c r="I582" s="177"/>
      <c r="J582" s="177"/>
      <c r="K582" s="82"/>
      <c r="L582" s="82"/>
      <c r="M582" s="82"/>
      <c r="N582" s="82"/>
      <c r="O582" s="82"/>
      <c r="P582" s="82"/>
      <c r="Q582" s="82"/>
      <c r="R582" s="82"/>
      <c r="S582" s="82"/>
      <c r="T582" s="82"/>
      <c r="U582" s="82"/>
      <c r="V582" s="82"/>
      <c r="W582" s="82"/>
      <c r="X582" s="82"/>
      <c r="Y582" s="82"/>
      <c r="Z582" s="82"/>
      <c r="AA582" s="82"/>
      <c r="AB582" s="82"/>
      <c r="AC582" s="82"/>
    </row>
    <row r="583" spans="2:29" ht="15.75" customHeight="1">
      <c r="B583" s="83"/>
      <c r="C583" s="188"/>
      <c r="D583" s="177"/>
      <c r="E583" s="177"/>
      <c r="F583" s="177"/>
      <c r="G583" s="177"/>
      <c r="H583" s="177"/>
      <c r="I583" s="177"/>
      <c r="J583" s="177"/>
      <c r="K583" s="82"/>
      <c r="L583" s="82"/>
      <c r="M583" s="82"/>
      <c r="N583" s="82"/>
      <c r="O583" s="82"/>
      <c r="P583" s="82"/>
      <c r="Q583" s="82"/>
      <c r="R583" s="82"/>
      <c r="S583" s="82"/>
      <c r="T583" s="82"/>
      <c r="U583" s="82"/>
      <c r="V583" s="82"/>
      <c r="W583" s="82"/>
      <c r="X583" s="82"/>
      <c r="Y583" s="82"/>
      <c r="Z583" s="82"/>
      <c r="AA583" s="82"/>
      <c r="AB583" s="82"/>
      <c r="AC583" s="82"/>
    </row>
    <row r="584" spans="2:29" ht="15.75" customHeight="1">
      <c r="B584" s="83"/>
      <c r="C584" s="188"/>
      <c r="D584" s="177"/>
      <c r="E584" s="177"/>
      <c r="F584" s="177"/>
      <c r="G584" s="177"/>
      <c r="H584" s="177"/>
      <c r="I584" s="177"/>
      <c r="J584" s="177"/>
      <c r="K584" s="82"/>
      <c r="L584" s="82"/>
      <c r="M584" s="82"/>
      <c r="N584" s="82"/>
      <c r="O584" s="82"/>
      <c r="P584" s="82"/>
      <c r="Q584" s="82"/>
      <c r="R584" s="82"/>
      <c r="S584" s="82"/>
      <c r="T584" s="82"/>
      <c r="U584" s="82"/>
      <c r="V584" s="82"/>
      <c r="W584" s="82"/>
      <c r="X584" s="82"/>
      <c r="Y584" s="82"/>
      <c r="Z584" s="82"/>
      <c r="AA584" s="82"/>
      <c r="AB584" s="82"/>
      <c r="AC584" s="82"/>
    </row>
    <row r="585" spans="2:29" ht="15.75" customHeight="1">
      <c r="B585" s="83"/>
      <c r="C585" s="188"/>
      <c r="D585" s="177"/>
      <c r="E585" s="177"/>
      <c r="F585" s="177"/>
      <c r="G585" s="177"/>
      <c r="H585" s="177"/>
      <c r="I585" s="177"/>
      <c r="J585" s="177"/>
      <c r="K585" s="82"/>
      <c r="L585" s="82"/>
      <c r="M585" s="82"/>
      <c r="N585" s="82"/>
      <c r="O585" s="82"/>
      <c r="P585" s="82"/>
      <c r="Q585" s="82"/>
      <c r="R585" s="82"/>
      <c r="S585" s="82"/>
      <c r="T585" s="82"/>
      <c r="U585" s="82"/>
      <c r="V585" s="82"/>
      <c r="W585" s="82"/>
      <c r="X585" s="82"/>
      <c r="Y585" s="82"/>
      <c r="Z585" s="82"/>
      <c r="AA585" s="82"/>
      <c r="AB585" s="82"/>
      <c r="AC585" s="82"/>
    </row>
    <row r="586" spans="2:29" ht="15.75" customHeight="1">
      <c r="B586" s="83"/>
      <c r="C586" s="188"/>
      <c r="D586" s="177"/>
      <c r="E586" s="177"/>
      <c r="F586" s="177"/>
      <c r="G586" s="177"/>
      <c r="H586" s="177"/>
      <c r="I586" s="177"/>
      <c r="J586" s="177"/>
      <c r="K586" s="82"/>
      <c r="L586" s="82"/>
      <c r="M586" s="82"/>
      <c r="N586" s="82"/>
      <c r="O586" s="82"/>
      <c r="P586" s="82"/>
      <c r="Q586" s="82"/>
      <c r="R586" s="82"/>
      <c r="S586" s="82"/>
      <c r="T586" s="82"/>
      <c r="U586" s="82"/>
      <c r="V586" s="82"/>
      <c r="W586" s="82"/>
      <c r="X586" s="82"/>
      <c r="Y586" s="82"/>
      <c r="Z586" s="82"/>
      <c r="AA586" s="82"/>
      <c r="AB586" s="82"/>
      <c r="AC586" s="82"/>
    </row>
    <row r="587" spans="2:29" ht="15.75" customHeight="1">
      <c r="B587" s="83"/>
      <c r="C587" s="188"/>
      <c r="D587" s="177"/>
      <c r="E587" s="177"/>
      <c r="F587" s="177"/>
      <c r="G587" s="177"/>
      <c r="H587" s="177"/>
      <c r="I587" s="177"/>
      <c r="J587" s="177"/>
      <c r="K587" s="82"/>
      <c r="L587" s="82"/>
      <c r="M587" s="82"/>
      <c r="N587" s="82"/>
      <c r="O587" s="82"/>
      <c r="P587" s="82"/>
      <c r="Q587" s="82"/>
      <c r="R587" s="82"/>
      <c r="S587" s="82"/>
      <c r="T587" s="82"/>
      <c r="U587" s="82"/>
      <c r="V587" s="82"/>
      <c r="W587" s="82"/>
      <c r="X587" s="82"/>
      <c r="Y587" s="82"/>
      <c r="Z587" s="82"/>
      <c r="AA587" s="82"/>
      <c r="AB587" s="82"/>
      <c r="AC587" s="82"/>
    </row>
    <row r="588" spans="2:29" ht="15.75" customHeight="1">
      <c r="B588" s="83"/>
      <c r="C588" s="188"/>
      <c r="D588" s="177"/>
      <c r="E588" s="177"/>
      <c r="F588" s="177"/>
      <c r="G588" s="177"/>
      <c r="H588" s="177"/>
      <c r="I588" s="177"/>
      <c r="J588" s="177"/>
      <c r="K588" s="82"/>
      <c r="L588" s="82"/>
      <c r="M588" s="82"/>
      <c r="N588" s="82"/>
      <c r="O588" s="82"/>
      <c r="P588" s="82"/>
      <c r="Q588" s="82"/>
      <c r="R588" s="82"/>
      <c r="S588" s="82"/>
      <c r="T588" s="82"/>
      <c r="U588" s="82"/>
      <c r="V588" s="82"/>
      <c r="W588" s="82"/>
      <c r="X588" s="82"/>
      <c r="Y588" s="82"/>
      <c r="Z588" s="82"/>
      <c r="AA588" s="82"/>
      <c r="AB588" s="82"/>
      <c r="AC588" s="82"/>
    </row>
    <row r="589" spans="2:29" ht="15.75" customHeight="1">
      <c r="B589" s="83"/>
      <c r="C589" s="188"/>
      <c r="D589" s="177"/>
      <c r="E589" s="177"/>
      <c r="F589" s="177"/>
      <c r="G589" s="177"/>
      <c r="H589" s="177"/>
      <c r="I589" s="177"/>
      <c r="J589" s="177"/>
      <c r="K589" s="82"/>
      <c r="L589" s="82"/>
      <c r="M589" s="82"/>
      <c r="N589" s="82"/>
      <c r="O589" s="82"/>
      <c r="P589" s="82"/>
      <c r="Q589" s="82"/>
      <c r="R589" s="82"/>
      <c r="S589" s="82"/>
      <c r="T589" s="82"/>
      <c r="U589" s="82"/>
      <c r="V589" s="82"/>
      <c r="W589" s="82"/>
      <c r="X589" s="82"/>
      <c r="Y589" s="82"/>
      <c r="Z589" s="82"/>
      <c r="AA589" s="82"/>
      <c r="AB589" s="82"/>
      <c r="AC589" s="82"/>
    </row>
    <row r="590" spans="2:29" ht="15.75" customHeight="1">
      <c r="B590" s="83"/>
      <c r="C590" s="188"/>
      <c r="D590" s="177"/>
      <c r="E590" s="177"/>
      <c r="F590" s="177"/>
      <c r="G590" s="177"/>
      <c r="H590" s="177"/>
      <c r="I590" s="177"/>
      <c r="J590" s="177"/>
      <c r="K590" s="82"/>
      <c r="L590" s="82"/>
      <c r="M590" s="82"/>
      <c r="N590" s="82"/>
      <c r="O590" s="82"/>
      <c r="P590" s="82"/>
      <c r="Q590" s="82"/>
      <c r="R590" s="82"/>
      <c r="S590" s="82"/>
      <c r="T590" s="82"/>
      <c r="U590" s="82"/>
      <c r="V590" s="82"/>
      <c r="W590" s="82"/>
      <c r="X590" s="82"/>
      <c r="Y590" s="82"/>
      <c r="Z590" s="82"/>
      <c r="AA590" s="82"/>
      <c r="AB590" s="82"/>
      <c r="AC590" s="82"/>
    </row>
    <row r="591" spans="2:29" ht="15.75" customHeight="1">
      <c r="B591" s="83"/>
      <c r="C591" s="188"/>
      <c r="D591" s="177"/>
      <c r="E591" s="177"/>
      <c r="F591" s="177"/>
      <c r="G591" s="177"/>
      <c r="H591" s="177"/>
      <c r="I591" s="177"/>
      <c r="J591" s="177"/>
      <c r="K591" s="82"/>
      <c r="L591" s="82"/>
      <c r="M591" s="82"/>
      <c r="N591" s="82"/>
      <c r="O591" s="82"/>
      <c r="P591" s="82"/>
      <c r="Q591" s="82"/>
      <c r="R591" s="82"/>
      <c r="S591" s="82"/>
      <c r="T591" s="82"/>
      <c r="U591" s="82"/>
      <c r="V591" s="82"/>
      <c r="W591" s="82"/>
      <c r="X591" s="82"/>
      <c r="Y591" s="82"/>
      <c r="Z591" s="82"/>
      <c r="AA591" s="82"/>
      <c r="AB591" s="82"/>
      <c r="AC591" s="82"/>
    </row>
    <row r="592" spans="2:29" ht="15.75" customHeight="1">
      <c r="B592" s="83"/>
      <c r="C592" s="188"/>
      <c r="D592" s="177"/>
      <c r="E592" s="177"/>
      <c r="F592" s="177"/>
      <c r="G592" s="177"/>
      <c r="H592" s="177"/>
      <c r="I592" s="177"/>
      <c r="J592" s="177"/>
      <c r="K592" s="82"/>
      <c r="L592" s="82"/>
      <c r="M592" s="82"/>
      <c r="N592" s="82"/>
      <c r="O592" s="82"/>
      <c r="P592" s="82"/>
      <c r="Q592" s="82"/>
      <c r="R592" s="82"/>
      <c r="S592" s="82"/>
      <c r="T592" s="82"/>
      <c r="U592" s="82"/>
      <c r="V592" s="82"/>
      <c r="W592" s="82"/>
      <c r="X592" s="82"/>
      <c r="Y592" s="82"/>
      <c r="Z592" s="82"/>
      <c r="AA592" s="82"/>
      <c r="AB592" s="82"/>
      <c r="AC592" s="82"/>
    </row>
    <row r="593" spans="2:29" ht="15.75" customHeight="1">
      <c r="B593" s="83"/>
      <c r="C593" s="188"/>
      <c r="D593" s="177"/>
      <c r="E593" s="177"/>
      <c r="F593" s="177"/>
      <c r="G593" s="177"/>
      <c r="H593" s="177"/>
      <c r="I593" s="177"/>
      <c r="J593" s="177"/>
      <c r="K593" s="82"/>
      <c r="L593" s="82"/>
      <c r="M593" s="82"/>
      <c r="N593" s="82"/>
      <c r="O593" s="82"/>
      <c r="P593" s="82"/>
      <c r="Q593" s="82"/>
      <c r="R593" s="82"/>
      <c r="S593" s="82"/>
      <c r="T593" s="82"/>
      <c r="U593" s="82"/>
      <c r="V593" s="82"/>
      <c r="W593" s="82"/>
      <c r="X593" s="82"/>
      <c r="Y593" s="82"/>
      <c r="Z593" s="82"/>
      <c r="AA593" s="82"/>
      <c r="AB593" s="82"/>
      <c r="AC593" s="82"/>
    </row>
    <row r="594" spans="2:29" ht="15.75" customHeight="1">
      <c r="B594" s="83"/>
      <c r="C594" s="188"/>
      <c r="D594" s="177"/>
      <c r="E594" s="177"/>
      <c r="F594" s="177"/>
      <c r="G594" s="177"/>
      <c r="H594" s="177"/>
      <c r="I594" s="177"/>
      <c r="J594" s="177"/>
      <c r="K594" s="82"/>
      <c r="L594" s="82"/>
      <c r="M594" s="82"/>
      <c r="N594" s="82"/>
      <c r="O594" s="82"/>
      <c r="P594" s="82"/>
      <c r="Q594" s="82"/>
      <c r="R594" s="82"/>
      <c r="S594" s="82"/>
      <c r="T594" s="82"/>
      <c r="U594" s="82"/>
      <c r="V594" s="82"/>
      <c r="W594" s="82"/>
      <c r="X594" s="82"/>
      <c r="Y594" s="82"/>
      <c r="Z594" s="82"/>
      <c r="AA594" s="82"/>
      <c r="AB594" s="82"/>
      <c r="AC594" s="82"/>
    </row>
    <row r="595" spans="2:29" ht="15.75" customHeight="1">
      <c r="B595" s="83"/>
      <c r="C595" s="188"/>
      <c r="D595" s="177"/>
      <c r="E595" s="177"/>
      <c r="F595" s="177"/>
      <c r="G595" s="177"/>
      <c r="H595" s="177"/>
      <c r="I595" s="177"/>
      <c r="J595" s="177"/>
      <c r="K595" s="82"/>
      <c r="L595" s="82"/>
      <c r="M595" s="82"/>
      <c r="N595" s="82"/>
      <c r="O595" s="82"/>
      <c r="P595" s="82"/>
      <c r="Q595" s="82"/>
      <c r="R595" s="82"/>
      <c r="S595" s="82"/>
      <c r="T595" s="82"/>
      <c r="U595" s="82"/>
      <c r="V595" s="82"/>
      <c r="W595" s="82"/>
      <c r="X595" s="82"/>
      <c r="Y595" s="82"/>
      <c r="Z595" s="82"/>
      <c r="AA595" s="82"/>
      <c r="AB595" s="82"/>
      <c r="AC595" s="82"/>
    </row>
    <row r="596" spans="2:29" ht="15.75" customHeight="1">
      <c r="B596" s="83"/>
      <c r="C596" s="188"/>
      <c r="D596" s="177"/>
      <c r="E596" s="177"/>
      <c r="F596" s="177"/>
      <c r="G596" s="177"/>
      <c r="H596" s="177"/>
      <c r="I596" s="177"/>
      <c r="J596" s="177"/>
      <c r="K596" s="82"/>
      <c r="L596" s="82"/>
      <c r="M596" s="82"/>
      <c r="N596" s="82"/>
      <c r="O596" s="82"/>
      <c r="P596" s="82"/>
      <c r="Q596" s="82"/>
      <c r="R596" s="82"/>
      <c r="S596" s="82"/>
      <c r="T596" s="82"/>
      <c r="U596" s="82"/>
      <c r="V596" s="82"/>
      <c r="W596" s="82"/>
      <c r="X596" s="82"/>
      <c r="Y596" s="82"/>
      <c r="Z596" s="82"/>
      <c r="AA596" s="82"/>
      <c r="AB596" s="82"/>
      <c r="AC596" s="82"/>
    </row>
    <row r="597" spans="2:29" ht="15.75" customHeight="1">
      <c r="B597" s="83"/>
      <c r="C597" s="188"/>
      <c r="D597" s="177"/>
      <c r="E597" s="177"/>
      <c r="F597" s="177"/>
      <c r="G597" s="177"/>
      <c r="H597" s="177"/>
      <c r="I597" s="177"/>
      <c r="J597" s="177"/>
      <c r="K597" s="82"/>
      <c r="L597" s="82"/>
      <c r="M597" s="82"/>
      <c r="N597" s="82"/>
      <c r="O597" s="82"/>
      <c r="P597" s="82"/>
      <c r="Q597" s="82"/>
      <c r="R597" s="82"/>
      <c r="S597" s="82"/>
      <c r="T597" s="82"/>
      <c r="U597" s="82"/>
      <c r="V597" s="82"/>
      <c r="W597" s="82"/>
      <c r="X597" s="82"/>
      <c r="Y597" s="82"/>
      <c r="Z597" s="82"/>
      <c r="AA597" s="82"/>
      <c r="AB597" s="82"/>
      <c r="AC597" s="82"/>
    </row>
    <row r="598" spans="2:29" ht="15.75" customHeight="1">
      <c r="B598" s="83"/>
      <c r="C598" s="188"/>
      <c r="D598" s="177"/>
      <c r="E598" s="177"/>
      <c r="F598" s="177"/>
      <c r="G598" s="177"/>
      <c r="H598" s="177"/>
      <c r="I598" s="177"/>
      <c r="J598" s="177"/>
      <c r="K598" s="82"/>
      <c r="L598" s="82"/>
      <c r="M598" s="82"/>
      <c r="N598" s="82"/>
      <c r="O598" s="82"/>
      <c r="P598" s="82"/>
      <c r="Q598" s="82"/>
      <c r="R598" s="82"/>
      <c r="S598" s="82"/>
      <c r="T598" s="82"/>
      <c r="U598" s="82"/>
      <c r="V598" s="82"/>
      <c r="W598" s="82"/>
      <c r="X598" s="82"/>
      <c r="Y598" s="82"/>
      <c r="Z598" s="82"/>
      <c r="AA598" s="82"/>
      <c r="AB598" s="82"/>
      <c r="AC598" s="82"/>
    </row>
    <row r="599" spans="2:29" ht="15.75" customHeight="1">
      <c r="B599" s="83"/>
      <c r="C599" s="188"/>
      <c r="D599" s="177"/>
      <c r="E599" s="177"/>
      <c r="F599" s="177"/>
      <c r="G599" s="177"/>
      <c r="H599" s="177"/>
      <c r="I599" s="177"/>
      <c r="J599" s="177"/>
      <c r="K599" s="82"/>
      <c r="L599" s="82"/>
      <c r="M599" s="82"/>
      <c r="N599" s="82"/>
      <c r="O599" s="82"/>
      <c r="P599" s="82"/>
      <c r="Q599" s="82"/>
      <c r="R599" s="82"/>
      <c r="S599" s="82"/>
      <c r="T599" s="82"/>
      <c r="U599" s="82"/>
      <c r="V599" s="82"/>
      <c r="W599" s="82"/>
      <c r="X599" s="82"/>
      <c r="Y599" s="82"/>
      <c r="Z599" s="82"/>
      <c r="AA599" s="82"/>
      <c r="AB599" s="82"/>
      <c r="AC599" s="82"/>
    </row>
    <row r="600" spans="2:29" ht="15.75" customHeight="1">
      <c r="B600" s="83"/>
      <c r="C600" s="188"/>
      <c r="D600" s="177"/>
      <c r="E600" s="177"/>
      <c r="F600" s="177"/>
      <c r="G600" s="177"/>
      <c r="H600" s="177"/>
      <c r="I600" s="177"/>
      <c r="J600" s="177"/>
      <c r="K600" s="82"/>
      <c r="L600" s="82"/>
      <c r="M600" s="82"/>
      <c r="N600" s="82"/>
      <c r="O600" s="82"/>
      <c r="P600" s="82"/>
      <c r="Q600" s="82"/>
      <c r="R600" s="82"/>
      <c r="S600" s="82"/>
      <c r="T600" s="82"/>
      <c r="U600" s="82"/>
      <c r="V600" s="82"/>
      <c r="W600" s="82"/>
      <c r="X600" s="82"/>
      <c r="Y600" s="82"/>
      <c r="Z600" s="82"/>
      <c r="AA600" s="82"/>
      <c r="AB600" s="82"/>
      <c r="AC600" s="82"/>
    </row>
    <row r="601" spans="2:29" ht="15.75" customHeight="1">
      <c r="B601" s="83"/>
      <c r="C601" s="188"/>
      <c r="D601" s="177"/>
      <c r="E601" s="177"/>
      <c r="F601" s="177"/>
      <c r="G601" s="177"/>
      <c r="H601" s="177"/>
      <c r="I601" s="177"/>
      <c r="J601" s="177"/>
      <c r="K601" s="82"/>
      <c r="L601" s="82"/>
      <c r="M601" s="82"/>
      <c r="N601" s="82"/>
      <c r="O601" s="82"/>
      <c r="P601" s="82"/>
      <c r="Q601" s="82"/>
      <c r="R601" s="82"/>
      <c r="S601" s="82"/>
      <c r="T601" s="82"/>
      <c r="U601" s="82"/>
      <c r="V601" s="82"/>
      <c r="W601" s="82"/>
      <c r="X601" s="82"/>
      <c r="Y601" s="82"/>
      <c r="Z601" s="82"/>
      <c r="AA601" s="82"/>
      <c r="AB601" s="82"/>
      <c r="AC601" s="82"/>
    </row>
    <row r="602" spans="2:29" ht="15.75" customHeight="1">
      <c r="B602" s="83"/>
      <c r="C602" s="188"/>
      <c r="D602" s="177"/>
      <c r="E602" s="177"/>
      <c r="F602" s="177"/>
      <c r="G602" s="177"/>
      <c r="H602" s="177"/>
      <c r="I602" s="177"/>
      <c r="J602" s="177"/>
      <c r="K602" s="82"/>
      <c r="L602" s="82"/>
      <c r="M602" s="82"/>
      <c r="N602" s="82"/>
      <c r="O602" s="82"/>
      <c r="P602" s="82"/>
      <c r="Q602" s="82"/>
      <c r="R602" s="82"/>
      <c r="S602" s="82"/>
      <c r="T602" s="82"/>
      <c r="U602" s="82"/>
      <c r="V602" s="82"/>
      <c r="W602" s="82"/>
      <c r="X602" s="82"/>
      <c r="Y602" s="82"/>
      <c r="Z602" s="82"/>
      <c r="AA602" s="82"/>
      <c r="AB602" s="82"/>
      <c r="AC602" s="82"/>
    </row>
    <row r="603" spans="2:29" ht="15.75" customHeight="1">
      <c r="B603" s="83"/>
      <c r="C603" s="188"/>
      <c r="D603" s="177"/>
      <c r="E603" s="177"/>
      <c r="F603" s="177"/>
      <c r="G603" s="177"/>
      <c r="H603" s="177"/>
      <c r="I603" s="177"/>
      <c r="J603" s="177"/>
      <c r="K603" s="82"/>
      <c r="L603" s="82"/>
      <c r="M603" s="82"/>
      <c r="N603" s="82"/>
      <c r="O603" s="82"/>
      <c r="P603" s="82"/>
      <c r="Q603" s="82"/>
      <c r="R603" s="82"/>
      <c r="S603" s="82"/>
      <c r="T603" s="82"/>
      <c r="U603" s="82"/>
      <c r="V603" s="82"/>
      <c r="W603" s="82"/>
      <c r="X603" s="82"/>
      <c r="Y603" s="82"/>
      <c r="Z603" s="82"/>
      <c r="AA603" s="82"/>
      <c r="AB603" s="82"/>
      <c r="AC603" s="82"/>
    </row>
    <row r="604" spans="2:29" ht="15.75" customHeight="1">
      <c r="B604" s="83"/>
      <c r="C604" s="188"/>
      <c r="D604" s="177"/>
      <c r="E604" s="177"/>
      <c r="F604" s="177"/>
      <c r="G604" s="177"/>
      <c r="H604" s="177"/>
      <c r="I604" s="177"/>
      <c r="J604" s="177"/>
      <c r="K604" s="82"/>
      <c r="L604" s="82"/>
      <c r="M604" s="82"/>
      <c r="N604" s="82"/>
      <c r="O604" s="82"/>
      <c r="P604" s="82"/>
      <c r="Q604" s="82"/>
      <c r="R604" s="82"/>
      <c r="S604" s="82"/>
      <c r="T604" s="82"/>
      <c r="U604" s="82"/>
      <c r="V604" s="82"/>
      <c r="W604" s="82"/>
      <c r="X604" s="82"/>
      <c r="Y604" s="82"/>
      <c r="Z604" s="82"/>
      <c r="AA604" s="82"/>
      <c r="AB604" s="82"/>
      <c r="AC604" s="82"/>
    </row>
    <row r="605" spans="2:29" ht="15.75" customHeight="1">
      <c r="B605" s="83"/>
      <c r="C605" s="188"/>
      <c r="D605" s="177"/>
      <c r="E605" s="177"/>
      <c r="F605" s="177"/>
      <c r="G605" s="177"/>
      <c r="H605" s="177"/>
      <c r="I605" s="177"/>
      <c r="J605" s="177"/>
      <c r="K605" s="82"/>
      <c r="L605" s="82"/>
      <c r="M605" s="82"/>
      <c r="N605" s="82"/>
      <c r="O605" s="82"/>
      <c r="P605" s="82"/>
      <c r="Q605" s="82"/>
      <c r="R605" s="82"/>
      <c r="S605" s="82"/>
      <c r="T605" s="82"/>
      <c r="U605" s="82"/>
      <c r="V605" s="82"/>
      <c r="W605" s="82"/>
      <c r="X605" s="82"/>
      <c r="Y605" s="82"/>
      <c r="Z605" s="82"/>
      <c r="AA605" s="82"/>
      <c r="AB605" s="82"/>
      <c r="AC605" s="82"/>
    </row>
    <row r="606" spans="2:29" ht="15.75" customHeight="1">
      <c r="B606" s="83"/>
      <c r="C606" s="188"/>
      <c r="D606" s="177"/>
      <c r="E606" s="177"/>
      <c r="F606" s="177"/>
      <c r="G606" s="177"/>
      <c r="H606" s="177"/>
      <c r="I606" s="177"/>
      <c r="J606" s="177"/>
      <c r="K606" s="82"/>
      <c r="L606" s="82"/>
      <c r="M606" s="82"/>
      <c r="N606" s="82"/>
      <c r="O606" s="82"/>
      <c r="P606" s="82"/>
      <c r="Q606" s="82"/>
      <c r="R606" s="82"/>
      <c r="S606" s="82"/>
      <c r="T606" s="82"/>
      <c r="U606" s="82"/>
      <c r="V606" s="82"/>
      <c r="W606" s="82"/>
      <c r="X606" s="82"/>
      <c r="Y606" s="82"/>
      <c r="Z606" s="82"/>
      <c r="AA606" s="82"/>
      <c r="AB606" s="82"/>
      <c r="AC606" s="82"/>
    </row>
    <row r="607" spans="2:29" ht="15.75" customHeight="1">
      <c r="B607" s="83"/>
      <c r="C607" s="188"/>
      <c r="D607" s="177"/>
      <c r="E607" s="177"/>
      <c r="F607" s="177"/>
      <c r="G607" s="177"/>
      <c r="H607" s="177"/>
      <c r="I607" s="177"/>
      <c r="J607" s="177"/>
      <c r="K607" s="82"/>
      <c r="L607" s="82"/>
      <c r="M607" s="82"/>
      <c r="N607" s="82"/>
      <c r="O607" s="82"/>
      <c r="P607" s="82"/>
      <c r="Q607" s="82"/>
      <c r="R607" s="82"/>
      <c r="S607" s="82"/>
      <c r="T607" s="82"/>
      <c r="U607" s="82"/>
      <c r="V607" s="82"/>
      <c r="W607" s="82"/>
      <c r="X607" s="82"/>
      <c r="Y607" s="82"/>
      <c r="Z607" s="82"/>
      <c r="AA607" s="82"/>
      <c r="AB607" s="82"/>
      <c r="AC607" s="82"/>
    </row>
    <row r="608" spans="2:29" ht="15.75" customHeight="1">
      <c r="B608" s="83"/>
      <c r="C608" s="188"/>
      <c r="D608" s="177"/>
      <c r="E608" s="177"/>
      <c r="F608" s="177"/>
      <c r="G608" s="177"/>
      <c r="H608" s="177"/>
      <c r="I608" s="177"/>
      <c r="J608" s="177"/>
      <c r="K608" s="82"/>
      <c r="L608" s="82"/>
      <c r="M608" s="82"/>
      <c r="N608" s="82"/>
      <c r="O608" s="82"/>
      <c r="P608" s="82"/>
      <c r="Q608" s="82"/>
      <c r="R608" s="82"/>
      <c r="S608" s="82"/>
      <c r="T608" s="82"/>
      <c r="U608" s="82"/>
      <c r="V608" s="82"/>
      <c r="W608" s="82"/>
      <c r="X608" s="82"/>
      <c r="Y608" s="82"/>
      <c r="Z608" s="82"/>
      <c r="AA608" s="82"/>
      <c r="AB608" s="82"/>
      <c r="AC608" s="82"/>
    </row>
    <row r="609" spans="2:29" ht="15.75" customHeight="1">
      <c r="B609" s="83"/>
      <c r="C609" s="188"/>
      <c r="D609" s="177"/>
      <c r="E609" s="177"/>
      <c r="F609" s="177"/>
      <c r="G609" s="177"/>
      <c r="H609" s="177"/>
      <c r="I609" s="177"/>
      <c r="J609" s="177"/>
      <c r="K609" s="82"/>
      <c r="L609" s="82"/>
      <c r="M609" s="82"/>
      <c r="N609" s="82"/>
      <c r="O609" s="82"/>
      <c r="P609" s="82"/>
      <c r="Q609" s="82"/>
      <c r="R609" s="82"/>
      <c r="S609" s="82"/>
      <c r="T609" s="82"/>
      <c r="U609" s="82"/>
      <c r="V609" s="82"/>
      <c r="W609" s="82"/>
      <c r="X609" s="82"/>
      <c r="Y609" s="82"/>
      <c r="Z609" s="82"/>
      <c r="AA609" s="82"/>
      <c r="AB609" s="82"/>
      <c r="AC609" s="82"/>
    </row>
    <row r="610" spans="2:29" ht="15.75" customHeight="1">
      <c r="B610" s="83"/>
      <c r="C610" s="188"/>
      <c r="D610" s="177"/>
      <c r="E610" s="177"/>
      <c r="F610" s="177"/>
      <c r="G610" s="177"/>
      <c r="H610" s="177"/>
      <c r="I610" s="177"/>
      <c r="J610" s="177"/>
      <c r="K610" s="82"/>
      <c r="L610" s="82"/>
      <c r="M610" s="82"/>
      <c r="N610" s="82"/>
      <c r="O610" s="82"/>
      <c r="P610" s="82"/>
      <c r="Q610" s="82"/>
      <c r="R610" s="82"/>
      <c r="S610" s="82"/>
      <c r="T610" s="82"/>
      <c r="U610" s="82"/>
      <c r="V610" s="82"/>
      <c r="W610" s="82"/>
      <c r="X610" s="82"/>
      <c r="Y610" s="82"/>
      <c r="Z610" s="82"/>
      <c r="AA610" s="82"/>
      <c r="AB610" s="82"/>
      <c r="AC610" s="82"/>
    </row>
    <row r="611" spans="2:29" ht="15.75" customHeight="1">
      <c r="B611" s="83"/>
      <c r="C611" s="188"/>
      <c r="D611" s="177"/>
      <c r="E611" s="177"/>
      <c r="F611" s="177"/>
      <c r="G611" s="177"/>
      <c r="H611" s="177"/>
      <c r="I611" s="177"/>
      <c r="J611" s="177"/>
      <c r="K611" s="82"/>
      <c r="L611" s="82"/>
      <c r="M611" s="82"/>
      <c r="N611" s="82"/>
      <c r="O611" s="82"/>
      <c r="P611" s="82"/>
      <c r="Q611" s="82"/>
      <c r="R611" s="82"/>
      <c r="S611" s="82"/>
      <c r="T611" s="82"/>
      <c r="U611" s="82"/>
      <c r="V611" s="82"/>
      <c r="W611" s="82"/>
      <c r="X611" s="82"/>
      <c r="Y611" s="82"/>
      <c r="Z611" s="82"/>
      <c r="AA611" s="82"/>
      <c r="AB611" s="82"/>
      <c r="AC611" s="82"/>
    </row>
    <row r="612" spans="2:29" ht="15.75" customHeight="1">
      <c r="B612" s="83"/>
      <c r="C612" s="188"/>
      <c r="D612" s="177"/>
      <c r="E612" s="177"/>
      <c r="F612" s="177"/>
      <c r="G612" s="177"/>
      <c r="H612" s="177"/>
      <c r="I612" s="177"/>
      <c r="J612" s="177"/>
      <c r="K612" s="82"/>
      <c r="L612" s="82"/>
      <c r="M612" s="82"/>
      <c r="N612" s="82"/>
      <c r="O612" s="82"/>
      <c r="P612" s="82"/>
      <c r="Q612" s="82"/>
      <c r="R612" s="82"/>
      <c r="S612" s="82"/>
      <c r="T612" s="82"/>
      <c r="U612" s="82"/>
      <c r="V612" s="82"/>
      <c r="W612" s="82"/>
      <c r="X612" s="82"/>
      <c r="Y612" s="82"/>
      <c r="Z612" s="82"/>
      <c r="AA612" s="82"/>
      <c r="AB612" s="82"/>
      <c r="AC612" s="82"/>
    </row>
    <row r="613" spans="2:29" ht="15.75" customHeight="1">
      <c r="B613" s="83"/>
      <c r="C613" s="188"/>
      <c r="D613" s="177"/>
      <c r="E613" s="177"/>
      <c r="F613" s="177"/>
      <c r="G613" s="177"/>
      <c r="H613" s="177"/>
      <c r="I613" s="177"/>
      <c r="J613" s="177"/>
      <c r="K613" s="82"/>
      <c r="L613" s="82"/>
      <c r="M613" s="82"/>
      <c r="N613" s="82"/>
      <c r="O613" s="82"/>
      <c r="P613" s="82"/>
      <c r="Q613" s="82"/>
      <c r="R613" s="82"/>
      <c r="S613" s="82"/>
      <c r="T613" s="82"/>
      <c r="U613" s="82"/>
      <c r="V613" s="82"/>
      <c r="W613" s="82"/>
      <c r="X613" s="82"/>
      <c r="Y613" s="82"/>
      <c r="Z613" s="82"/>
      <c r="AA613" s="82"/>
      <c r="AB613" s="82"/>
      <c r="AC613" s="82"/>
    </row>
    <row r="614" spans="2:29" ht="15.75" customHeight="1">
      <c r="B614" s="83"/>
      <c r="C614" s="188"/>
      <c r="D614" s="177"/>
      <c r="E614" s="177"/>
      <c r="F614" s="177"/>
      <c r="G614" s="177"/>
      <c r="H614" s="177"/>
      <c r="I614" s="177"/>
      <c r="J614" s="177"/>
      <c r="K614" s="82"/>
      <c r="L614" s="82"/>
      <c r="M614" s="82"/>
      <c r="N614" s="82"/>
      <c r="O614" s="82"/>
      <c r="P614" s="82"/>
      <c r="Q614" s="82"/>
      <c r="R614" s="82"/>
      <c r="S614" s="82"/>
      <c r="T614" s="82"/>
      <c r="U614" s="82"/>
      <c r="V614" s="82"/>
      <c r="W614" s="82"/>
      <c r="X614" s="82"/>
      <c r="Y614" s="82"/>
      <c r="Z614" s="82"/>
      <c r="AA614" s="82"/>
      <c r="AB614" s="82"/>
      <c r="AC614" s="82"/>
    </row>
    <row r="615" spans="2:29" ht="15.75" customHeight="1">
      <c r="B615" s="83"/>
      <c r="C615" s="188"/>
      <c r="D615" s="177"/>
      <c r="E615" s="177"/>
      <c r="F615" s="177"/>
      <c r="G615" s="177"/>
      <c r="H615" s="177"/>
      <c r="I615" s="177"/>
      <c r="J615" s="177"/>
      <c r="K615" s="82"/>
      <c r="L615" s="82"/>
      <c r="M615" s="82"/>
      <c r="N615" s="82"/>
      <c r="O615" s="82"/>
      <c r="P615" s="82"/>
      <c r="Q615" s="82"/>
      <c r="R615" s="82"/>
      <c r="S615" s="82"/>
      <c r="T615" s="82"/>
      <c r="U615" s="82"/>
      <c r="V615" s="82"/>
      <c r="W615" s="82"/>
      <c r="X615" s="82"/>
      <c r="Y615" s="82"/>
      <c r="Z615" s="82"/>
      <c r="AA615" s="82"/>
      <c r="AB615" s="82"/>
      <c r="AC615" s="82"/>
    </row>
    <row r="616" spans="2:29" ht="15.75" customHeight="1">
      <c r="B616" s="83"/>
      <c r="C616" s="188"/>
      <c r="D616" s="177"/>
      <c r="E616" s="177"/>
      <c r="F616" s="177"/>
      <c r="G616" s="177"/>
      <c r="H616" s="177"/>
      <c r="I616" s="177"/>
      <c r="J616" s="177"/>
      <c r="K616" s="82"/>
      <c r="L616" s="82"/>
      <c r="M616" s="82"/>
      <c r="N616" s="82"/>
      <c r="O616" s="82"/>
      <c r="P616" s="82"/>
      <c r="Q616" s="82"/>
      <c r="R616" s="82"/>
      <c r="S616" s="82"/>
      <c r="T616" s="82"/>
      <c r="U616" s="82"/>
      <c r="V616" s="82"/>
      <c r="W616" s="82"/>
      <c r="X616" s="82"/>
      <c r="Y616" s="82"/>
      <c r="Z616" s="82"/>
      <c r="AA616" s="82"/>
      <c r="AB616" s="82"/>
      <c r="AC616" s="82"/>
    </row>
    <row r="617" spans="2:29" ht="15.75" customHeight="1">
      <c r="B617" s="83"/>
      <c r="C617" s="188"/>
      <c r="D617" s="177"/>
      <c r="E617" s="177"/>
      <c r="F617" s="177"/>
      <c r="G617" s="177"/>
      <c r="H617" s="177"/>
      <c r="I617" s="177"/>
      <c r="J617" s="177"/>
      <c r="K617" s="82"/>
      <c r="L617" s="82"/>
      <c r="M617" s="82"/>
      <c r="N617" s="82"/>
      <c r="O617" s="82"/>
      <c r="P617" s="82"/>
      <c r="Q617" s="82"/>
      <c r="R617" s="82"/>
      <c r="S617" s="82"/>
      <c r="T617" s="82"/>
      <c r="U617" s="82"/>
      <c r="V617" s="82"/>
      <c r="W617" s="82"/>
      <c r="X617" s="82"/>
      <c r="Y617" s="82"/>
      <c r="Z617" s="82"/>
      <c r="AA617" s="82"/>
      <c r="AB617" s="82"/>
      <c r="AC617" s="82"/>
    </row>
    <row r="618" spans="2:29" ht="15.75" customHeight="1">
      <c r="B618" s="83"/>
      <c r="C618" s="188"/>
      <c r="D618" s="177"/>
      <c r="E618" s="177"/>
      <c r="F618" s="177"/>
      <c r="G618" s="177"/>
      <c r="H618" s="177"/>
      <c r="I618" s="177"/>
      <c r="J618" s="177"/>
      <c r="K618" s="82"/>
      <c r="L618" s="82"/>
      <c r="M618" s="82"/>
      <c r="N618" s="82"/>
      <c r="O618" s="82"/>
      <c r="P618" s="82"/>
      <c r="Q618" s="82"/>
      <c r="R618" s="82"/>
      <c r="S618" s="82"/>
      <c r="T618" s="82"/>
      <c r="U618" s="82"/>
      <c r="V618" s="82"/>
      <c r="W618" s="82"/>
      <c r="X618" s="82"/>
      <c r="Y618" s="82"/>
      <c r="Z618" s="82"/>
      <c r="AA618" s="82"/>
      <c r="AB618" s="82"/>
      <c r="AC618" s="82"/>
    </row>
    <row r="619" spans="2:29" ht="15.75" customHeight="1">
      <c r="B619" s="83"/>
      <c r="C619" s="188"/>
      <c r="D619" s="177"/>
      <c r="E619" s="177"/>
      <c r="F619" s="177"/>
      <c r="G619" s="177"/>
      <c r="H619" s="177"/>
      <c r="I619" s="177"/>
      <c r="J619" s="177"/>
      <c r="K619" s="82"/>
      <c r="L619" s="82"/>
      <c r="M619" s="82"/>
      <c r="N619" s="82"/>
      <c r="O619" s="82"/>
      <c r="P619" s="82"/>
      <c r="Q619" s="82"/>
      <c r="R619" s="82"/>
      <c r="S619" s="82"/>
      <c r="T619" s="82"/>
      <c r="U619" s="82"/>
      <c r="V619" s="82"/>
      <c r="W619" s="82"/>
      <c r="X619" s="82"/>
      <c r="Y619" s="82"/>
      <c r="Z619" s="82"/>
      <c r="AA619" s="82"/>
      <c r="AB619" s="82"/>
      <c r="AC619" s="82"/>
    </row>
    <row r="620" spans="2:29" ht="15.75" customHeight="1">
      <c r="B620" s="83"/>
      <c r="C620" s="188"/>
      <c r="D620" s="177"/>
      <c r="E620" s="177"/>
      <c r="F620" s="177"/>
      <c r="G620" s="177"/>
      <c r="H620" s="177"/>
      <c r="I620" s="177"/>
      <c r="J620" s="177"/>
      <c r="K620" s="82"/>
      <c r="L620" s="82"/>
      <c r="M620" s="82"/>
      <c r="N620" s="82"/>
      <c r="O620" s="82"/>
      <c r="P620" s="82"/>
      <c r="Q620" s="82"/>
      <c r="R620" s="82"/>
      <c r="S620" s="82"/>
      <c r="T620" s="82"/>
      <c r="U620" s="82"/>
      <c r="V620" s="82"/>
      <c r="W620" s="82"/>
      <c r="X620" s="82"/>
      <c r="Y620" s="82"/>
      <c r="Z620" s="82"/>
      <c r="AA620" s="82"/>
      <c r="AB620" s="82"/>
      <c r="AC620" s="82"/>
    </row>
    <row r="621" spans="2:29" ht="15.75" customHeight="1">
      <c r="B621" s="83"/>
      <c r="C621" s="188"/>
      <c r="D621" s="177"/>
      <c r="E621" s="177"/>
      <c r="F621" s="177"/>
      <c r="G621" s="177"/>
      <c r="H621" s="177"/>
      <c r="I621" s="177"/>
      <c r="J621" s="177"/>
      <c r="K621" s="82"/>
      <c r="L621" s="82"/>
      <c r="M621" s="82"/>
      <c r="N621" s="82"/>
      <c r="O621" s="82"/>
      <c r="P621" s="82"/>
      <c r="Q621" s="82"/>
      <c r="R621" s="82"/>
      <c r="S621" s="82"/>
      <c r="T621" s="82"/>
      <c r="U621" s="82"/>
      <c r="V621" s="82"/>
      <c r="W621" s="82"/>
      <c r="X621" s="82"/>
      <c r="Y621" s="82"/>
      <c r="Z621" s="82"/>
      <c r="AA621" s="82"/>
      <c r="AB621" s="82"/>
      <c r="AC621" s="82"/>
    </row>
    <row r="622" spans="2:29" ht="15.75" customHeight="1">
      <c r="B622" s="83"/>
      <c r="C622" s="188"/>
      <c r="D622" s="177"/>
      <c r="E622" s="177"/>
      <c r="F622" s="177"/>
      <c r="G622" s="177"/>
      <c r="H622" s="177"/>
      <c r="I622" s="177"/>
      <c r="J622" s="177"/>
      <c r="K622" s="82"/>
      <c r="L622" s="82"/>
      <c r="M622" s="82"/>
      <c r="N622" s="82"/>
      <c r="O622" s="82"/>
      <c r="P622" s="82"/>
      <c r="Q622" s="82"/>
      <c r="R622" s="82"/>
      <c r="S622" s="82"/>
      <c r="T622" s="82"/>
      <c r="U622" s="82"/>
      <c r="V622" s="82"/>
      <c r="W622" s="82"/>
      <c r="X622" s="82"/>
      <c r="Y622" s="82"/>
      <c r="Z622" s="82"/>
      <c r="AA622" s="82"/>
      <c r="AB622" s="82"/>
      <c r="AC622" s="82"/>
    </row>
    <row r="623" spans="2:29" ht="15.75" customHeight="1">
      <c r="B623" s="83"/>
      <c r="C623" s="188"/>
      <c r="D623" s="177"/>
      <c r="E623" s="177"/>
      <c r="F623" s="177"/>
      <c r="G623" s="177"/>
      <c r="H623" s="177"/>
      <c r="I623" s="177"/>
      <c r="J623" s="177"/>
      <c r="K623" s="82"/>
      <c r="L623" s="82"/>
      <c r="M623" s="82"/>
      <c r="N623" s="82"/>
      <c r="O623" s="82"/>
      <c r="P623" s="82"/>
      <c r="Q623" s="82"/>
      <c r="R623" s="82"/>
      <c r="S623" s="82"/>
      <c r="T623" s="82"/>
      <c r="U623" s="82"/>
      <c r="V623" s="82"/>
      <c r="W623" s="82"/>
      <c r="X623" s="82"/>
      <c r="Y623" s="82"/>
      <c r="Z623" s="82"/>
      <c r="AA623" s="82"/>
      <c r="AB623" s="82"/>
      <c r="AC623" s="82"/>
    </row>
    <row r="624" spans="2:29" ht="15.75" customHeight="1">
      <c r="B624" s="83"/>
      <c r="C624" s="188"/>
      <c r="D624" s="177"/>
      <c r="E624" s="177"/>
      <c r="F624" s="177"/>
      <c r="G624" s="177"/>
      <c r="H624" s="177"/>
      <c r="I624" s="177"/>
      <c r="J624" s="177"/>
      <c r="K624" s="82"/>
      <c r="L624" s="82"/>
      <c r="M624" s="82"/>
      <c r="N624" s="82"/>
      <c r="O624" s="82"/>
      <c r="P624" s="82"/>
      <c r="Q624" s="82"/>
      <c r="R624" s="82"/>
      <c r="S624" s="82"/>
      <c r="T624" s="82"/>
      <c r="U624" s="82"/>
      <c r="V624" s="82"/>
      <c r="W624" s="82"/>
      <c r="X624" s="82"/>
      <c r="Y624" s="82"/>
      <c r="Z624" s="82"/>
      <c r="AA624" s="82"/>
      <c r="AB624" s="82"/>
      <c r="AC624" s="82"/>
    </row>
    <row r="625" spans="2:29" ht="15.75" customHeight="1">
      <c r="B625" s="83"/>
      <c r="C625" s="188"/>
      <c r="D625" s="177"/>
      <c r="E625" s="177"/>
      <c r="F625" s="177"/>
      <c r="G625" s="177"/>
      <c r="H625" s="177"/>
      <c r="I625" s="177"/>
      <c r="J625" s="177"/>
      <c r="K625" s="82"/>
      <c r="L625" s="82"/>
      <c r="M625" s="82"/>
      <c r="N625" s="82"/>
      <c r="O625" s="82"/>
      <c r="P625" s="82"/>
      <c r="Q625" s="82"/>
      <c r="R625" s="82"/>
      <c r="S625" s="82"/>
      <c r="T625" s="82"/>
      <c r="U625" s="82"/>
      <c r="V625" s="82"/>
      <c r="W625" s="82"/>
      <c r="X625" s="82"/>
      <c r="Y625" s="82"/>
      <c r="Z625" s="82"/>
      <c r="AA625" s="82"/>
      <c r="AB625" s="82"/>
      <c r="AC625" s="82"/>
    </row>
    <row r="626" spans="2:29" ht="15.75" customHeight="1">
      <c r="B626" s="83"/>
      <c r="C626" s="188"/>
      <c r="D626" s="177"/>
      <c r="E626" s="177"/>
      <c r="F626" s="177"/>
      <c r="G626" s="177"/>
      <c r="H626" s="177"/>
      <c r="I626" s="177"/>
      <c r="J626" s="177"/>
      <c r="K626" s="82"/>
      <c r="L626" s="82"/>
      <c r="M626" s="82"/>
      <c r="N626" s="82"/>
      <c r="O626" s="82"/>
      <c r="P626" s="82"/>
      <c r="Q626" s="82"/>
      <c r="R626" s="82"/>
      <c r="S626" s="82"/>
      <c r="T626" s="82"/>
      <c r="U626" s="82"/>
      <c r="V626" s="82"/>
      <c r="W626" s="82"/>
      <c r="X626" s="82"/>
      <c r="Y626" s="82"/>
      <c r="Z626" s="82"/>
      <c r="AA626" s="82"/>
      <c r="AB626" s="82"/>
      <c r="AC626" s="82"/>
    </row>
    <row r="627" spans="2:29" ht="15.75" customHeight="1">
      <c r="B627" s="83"/>
      <c r="C627" s="188"/>
      <c r="D627" s="177"/>
      <c r="E627" s="177"/>
      <c r="F627" s="177"/>
      <c r="G627" s="177"/>
      <c r="H627" s="177"/>
      <c r="I627" s="177"/>
      <c r="J627" s="177"/>
      <c r="K627" s="82"/>
      <c r="L627" s="82"/>
      <c r="M627" s="82"/>
      <c r="N627" s="82"/>
      <c r="O627" s="82"/>
      <c r="P627" s="82"/>
      <c r="Q627" s="82"/>
      <c r="R627" s="82"/>
      <c r="S627" s="82"/>
      <c r="T627" s="82"/>
      <c r="U627" s="82"/>
      <c r="V627" s="82"/>
      <c r="W627" s="82"/>
      <c r="X627" s="82"/>
      <c r="Y627" s="82"/>
      <c r="Z627" s="82"/>
      <c r="AA627" s="82"/>
      <c r="AB627" s="82"/>
      <c r="AC627" s="82"/>
    </row>
    <row r="628" spans="2:29" ht="15.75" customHeight="1">
      <c r="B628" s="83"/>
      <c r="C628" s="188"/>
      <c r="D628" s="177"/>
      <c r="E628" s="177"/>
      <c r="F628" s="177"/>
      <c r="G628" s="177"/>
      <c r="H628" s="177"/>
      <c r="I628" s="177"/>
      <c r="J628" s="177"/>
      <c r="K628" s="82"/>
      <c r="L628" s="82"/>
      <c r="M628" s="82"/>
      <c r="N628" s="82"/>
      <c r="O628" s="82"/>
      <c r="P628" s="82"/>
      <c r="Q628" s="82"/>
      <c r="R628" s="82"/>
      <c r="S628" s="82"/>
      <c r="T628" s="82"/>
      <c r="U628" s="82"/>
      <c r="V628" s="82"/>
      <c r="W628" s="82"/>
      <c r="X628" s="82"/>
      <c r="Y628" s="82"/>
      <c r="Z628" s="82"/>
      <c r="AA628" s="82"/>
      <c r="AB628" s="82"/>
      <c r="AC628" s="82"/>
    </row>
    <row r="629" spans="2:29" ht="15.75" customHeight="1">
      <c r="B629" s="83"/>
      <c r="C629" s="188"/>
      <c r="D629" s="177"/>
      <c r="E629" s="177"/>
      <c r="F629" s="177"/>
      <c r="G629" s="177"/>
      <c r="H629" s="177"/>
      <c r="I629" s="177"/>
      <c r="J629" s="177"/>
      <c r="K629" s="82"/>
      <c r="L629" s="82"/>
      <c r="M629" s="82"/>
      <c r="N629" s="82"/>
      <c r="O629" s="82"/>
      <c r="P629" s="82"/>
      <c r="Q629" s="82"/>
      <c r="R629" s="82"/>
      <c r="S629" s="82"/>
      <c r="T629" s="82"/>
      <c r="U629" s="82"/>
      <c r="V629" s="82"/>
      <c r="W629" s="82"/>
      <c r="X629" s="82"/>
      <c r="Y629" s="82"/>
      <c r="Z629" s="82"/>
      <c r="AA629" s="82"/>
      <c r="AB629" s="82"/>
      <c r="AC629" s="82"/>
    </row>
    <row r="630" spans="2:29" ht="15.75" customHeight="1">
      <c r="B630" s="83"/>
      <c r="C630" s="188"/>
      <c r="D630" s="177"/>
      <c r="E630" s="177"/>
      <c r="F630" s="177"/>
      <c r="G630" s="177"/>
      <c r="H630" s="177"/>
      <c r="I630" s="177"/>
      <c r="J630" s="177"/>
      <c r="K630" s="82"/>
      <c r="L630" s="82"/>
      <c r="M630" s="82"/>
      <c r="N630" s="82"/>
      <c r="O630" s="82"/>
      <c r="P630" s="82"/>
      <c r="Q630" s="82"/>
      <c r="R630" s="82"/>
      <c r="S630" s="82"/>
      <c r="T630" s="82"/>
      <c r="U630" s="82"/>
      <c r="V630" s="82"/>
      <c r="W630" s="82"/>
      <c r="X630" s="82"/>
      <c r="Y630" s="82"/>
      <c r="Z630" s="82"/>
      <c r="AA630" s="82"/>
      <c r="AB630" s="82"/>
      <c r="AC630" s="82"/>
    </row>
    <row r="631" spans="2:29" ht="15.75" customHeight="1">
      <c r="B631" s="83"/>
      <c r="C631" s="188"/>
      <c r="D631" s="177"/>
      <c r="E631" s="177"/>
      <c r="F631" s="177"/>
      <c r="G631" s="177"/>
      <c r="H631" s="177"/>
      <c r="I631" s="177"/>
      <c r="J631" s="177"/>
      <c r="K631" s="82"/>
      <c r="L631" s="82"/>
      <c r="M631" s="82"/>
      <c r="N631" s="82"/>
      <c r="O631" s="82"/>
      <c r="P631" s="82"/>
      <c r="Q631" s="82"/>
      <c r="R631" s="82"/>
      <c r="S631" s="82"/>
      <c r="T631" s="82"/>
      <c r="U631" s="82"/>
      <c r="V631" s="82"/>
      <c r="W631" s="82"/>
      <c r="X631" s="82"/>
      <c r="Y631" s="82"/>
      <c r="Z631" s="82"/>
      <c r="AA631" s="82"/>
      <c r="AB631" s="82"/>
      <c r="AC631" s="82"/>
    </row>
    <row r="632" spans="2:29" ht="15.75" customHeight="1">
      <c r="B632" s="83"/>
      <c r="C632" s="188"/>
      <c r="D632" s="177"/>
      <c r="E632" s="177"/>
      <c r="F632" s="177"/>
      <c r="G632" s="177"/>
      <c r="H632" s="177"/>
      <c r="I632" s="177"/>
      <c r="J632" s="177"/>
      <c r="K632" s="82"/>
      <c r="L632" s="82"/>
      <c r="M632" s="82"/>
      <c r="N632" s="82"/>
      <c r="O632" s="82"/>
      <c r="P632" s="82"/>
      <c r="Q632" s="82"/>
      <c r="R632" s="82"/>
      <c r="S632" s="82"/>
      <c r="T632" s="82"/>
      <c r="U632" s="82"/>
      <c r="V632" s="82"/>
      <c r="W632" s="82"/>
      <c r="X632" s="82"/>
      <c r="Y632" s="82"/>
      <c r="Z632" s="82"/>
      <c r="AA632" s="82"/>
      <c r="AB632" s="82"/>
      <c r="AC632" s="82"/>
    </row>
    <row r="633" spans="2:29" ht="15.75" customHeight="1">
      <c r="B633" s="83"/>
      <c r="C633" s="188"/>
      <c r="D633" s="177"/>
      <c r="E633" s="177"/>
      <c r="F633" s="177"/>
      <c r="G633" s="177"/>
      <c r="H633" s="177"/>
      <c r="I633" s="177"/>
      <c r="J633" s="177"/>
      <c r="K633" s="82"/>
      <c r="L633" s="82"/>
      <c r="M633" s="82"/>
      <c r="N633" s="82"/>
      <c r="O633" s="82"/>
      <c r="P633" s="82"/>
      <c r="Q633" s="82"/>
      <c r="R633" s="82"/>
      <c r="S633" s="82"/>
      <c r="T633" s="82"/>
      <c r="U633" s="82"/>
      <c r="V633" s="82"/>
      <c r="W633" s="82"/>
      <c r="X633" s="82"/>
      <c r="Y633" s="82"/>
      <c r="Z633" s="82"/>
      <c r="AA633" s="82"/>
      <c r="AB633" s="82"/>
      <c r="AC633" s="82"/>
    </row>
    <row r="634" spans="2:29" ht="15.75" customHeight="1">
      <c r="B634" s="83"/>
      <c r="C634" s="188"/>
      <c r="D634" s="177"/>
      <c r="E634" s="177"/>
      <c r="F634" s="177"/>
      <c r="G634" s="177"/>
      <c r="H634" s="177"/>
      <c r="I634" s="177"/>
      <c r="J634" s="177"/>
      <c r="K634" s="82"/>
      <c r="L634" s="82"/>
      <c r="M634" s="82"/>
      <c r="N634" s="82"/>
      <c r="O634" s="82"/>
      <c r="P634" s="82"/>
      <c r="Q634" s="82"/>
      <c r="R634" s="82"/>
      <c r="S634" s="82"/>
      <c r="T634" s="82"/>
      <c r="U634" s="82"/>
      <c r="V634" s="82"/>
      <c r="W634" s="82"/>
      <c r="X634" s="82"/>
      <c r="Y634" s="82"/>
      <c r="Z634" s="82"/>
      <c r="AA634" s="82"/>
      <c r="AB634" s="82"/>
      <c r="AC634" s="82"/>
    </row>
    <row r="635" spans="2:29" ht="15.75" customHeight="1">
      <c r="B635" s="83"/>
      <c r="C635" s="188"/>
      <c r="D635" s="177"/>
      <c r="E635" s="177"/>
      <c r="F635" s="177"/>
      <c r="G635" s="177"/>
      <c r="H635" s="177"/>
      <c r="I635" s="177"/>
      <c r="J635" s="177"/>
      <c r="K635" s="82"/>
      <c r="L635" s="82"/>
      <c r="M635" s="82"/>
      <c r="N635" s="82"/>
      <c r="O635" s="82"/>
      <c r="P635" s="82"/>
      <c r="Q635" s="82"/>
      <c r="R635" s="82"/>
      <c r="S635" s="82"/>
      <c r="T635" s="82"/>
      <c r="U635" s="82"/>
      <c r="V635" s="82"/>
      <c r="W635" s="82"/>
      <c r="X635" s="82"/>
      <c r="Y635" s="82"/>
      <c r="Z635" s="82"/>
      <c r="AA635" s="82"/>
      <c r="AB635" s="82"/>
      <c r="AC635" s="82"/>
    </row>
    <row r="636" spans="2:29" ht="15.75" customHeight="1">
      <c r="B636" s="83"/>
      <c r="C636" s="188"/>
      <c r="D636" s="177"/>
      <c r="E636" s="177"/>
      <c r="F636" s="177"/>
      <c r="G636" s="177"/>
      <c r="H636" s="177"/>
      <c r="I636" s="177"/>
      <c r="J636" s="177"/>
      <c r="K636" s="82"/>
      <c r="L636" s="82"/>
      <c r="M636" s="82"/>
      <c r="N636" s="82"/>
      <c r="O636" s="82"/>
      <c r="P636" s="82"/>
      <c r="Q636" s="82"/>
      <c r="R636" s="82"/>
      <c r="S636" s="82"/>
      <c r="T636" s="82"/>
      <c r="U636" s="82"/>
      <c r="V636" s="82"/>
      <c r="W636" s="82"/>
      <c r="X636" s="82"/>
      <c r="Y636" s="82"/>
      <c r="Z636" s="82"/>
      <c r="AA636" s="82"/>
      <c r="AB636" s="82"/>
      <c r="AC636" s="82"/>
    </row>
    <row r="637" spans="2:29" ht="15.75" customHeight="1">
      <c r="B637" s="83"/>
      <c r="C637" s="188"/>
      <c r="D637" s="177"/>
      <c r="E637" s="177"/>
      <c r="F637" s="177"/>
      <c r="G637" s="177"/>
      <c r="H637" s="177"/>
      <c r="I637" s="177"/>
      <c r="J637" s="177"/>
      <c r="K637" s="82"/>
      <c r="L637" s="82"/>
      <c r="M637" s="82"/>
      <c r="N637" s="82"/>
      <c r="O637" s="82"/>
      <c r="P637" s="82"/>
      <c r="Q637" s="82"/>
      <c r="R637" s="82"/>
      <c r="S637" s="82"/>
      <c r="T637" s="82"/>
      <c r="U637" s="82"/>
      <c r="V637" s="82"/>
      <c r="W637" s="82"/>
      <c r="X637" s="82"/>
      <c r="Y637" s="82"/>
      <c r="Z637" s="82"/>
      <c r="AA637" s="82"/>
      <c r="AB637" s="82"/>
      <c r="AC637" s="82"/>
    </row>
    <row r="638" spans="2:29" ht="15.75" customHeight="1">
      <c r="B638" s="83"/>
      <c r="C638" s="188"/>
      <c r="D638" s="177"/>
      <c r="E638" s="177"/>
      <c r="F638" s="177"/>
      <c r="G638" s="177"/>
      <c r="H638" s="177"/>
      <c r="I638" s="177"/>
      <c r="J638" s="177"/>
      <c r="K638" s="82"/>
      <c r="L638" s="82"/>
      <c r="M638" s="82"/>
      <c r="N638" s="82"/>
      <c r="O638" s="82"/>
      <c r="P638" s="82"/>
      <c r="Q638" s="82"/>
      <c r="R638" s="82"/>
      <c r="S638" s="82"/>
      <c r="T638" s="82"/>
      <c r="U638" s="82"/>
      <c r="V638" s="82"/>
      <c r="W638" s="82"/>
      <c r="X638" s="82"/>
      <c r="Y638" s="82"/>
      <c r="Z638" s="82"/>
      <c r="AA638" s="82"/>
      <c r="AB638" s="82"/>
      <c r="AC638" s="82"/>
    </row>
    <row r="639" spans="2:29" ht="15.75" customHeight="1">
      <c r="B639" s="83"/>
      <c r="C639" s="188"/>
      <c r="D639" s="177"/>
      <c r="E639" s="177"/>
      <c r="F639" s="177"/>
      <c r="G639" s="177"/>
      <c r="H639" s="177"/>
      <c r="I639" s="177"/>
      <c r="J639" s="177"/>
      <c r="K639" s="82"/>
      <c r="L639" s="82"/>
      <c r="M639" s="82"/>
      <c r="N639" s="82"/>
      <c r="O639" s="82"/>
      <c r="P639" s="82"/>
      <c r="Q639" s="82"/>
      <c r="R639" s="82"/>
      <c r="S639" s="82"/>
      <c r="T639" s="82"/>
      <c r="U639" s="82"/>
      <c r="V639" s="82"/>
      <c r="W639" s="82"/>
      <c r="X639" s="82"/>
      <c r="Y639" s="82"/>
      <c r="Z639" s="82"/>
      <c r="AA639" s="82"/>
      <c r="AB639" s="82"/>
      <c r="AC639" s="82"/>
    </row>
    <row r="640" spans="2:29" ht="15.75" customHeight="1">
      <c r="B640" s="83"/>
      <c r="C640" s="188"/>
      <c r="D640" s="177"/>
      <c r="E640" s="177"/>
      <c r="F640" s="177"/>
      <c r="G640" s="177"/>
      <c r="H640" s="177"/>
      <c r="I640" s="177"/>
      <c r="J640" s="177"/>
      <c r="K640" s="82"/>
      <c r="L640" s="82"/>
      <c r="M640" s="82"/>
      <c r="N640" s="82"/>
      <c r="O640" s="82"/>
      <c r="P640" s="82"/>
      <c r="Q640" s="82"/>
      <c r="R640" s="82"/>
      <c r="S640" s="82"/>
      <c r="T640" s="82"/>
      <c r="U640" s="82"/>
      <c r="V640" s="82"/>
      <c r="W640" s="82"/>
      <c r="X640" s="82"/>
      <c r="Y640" s="82"/>
      <c r="Z640" s="82"/>
      <c r="AA640" s="82"/>
      <c r="AB640" s="82"/>
      <c r="AC640" s="82"/>
    </row>
    <row r="641" spans="2:29" ht="15.75" customHeight="1">
      <c r="B641" s="83"/>
      <c r="C641" s="188"/>
      <c r="D641" s="177"/>
      <c r="E641" s="177"/>
      <c r="F641" s="177"/>
      <c r="G641" s="177"/>
      <c r="H641" s="177"/>
      <c r="I641" s="177"/>
      <c r="J641" s="177"/>
      <c r="K641" s="82"/>
      <c r="L641" s="82"/>
      <c r="M641" s="82"/>
      <c r="N641" s="82"/>
      <c r="O641" s="82"/>
      <c r="P641" s="82"/>
      <c r="Q641" s="82"/>
      <c r="R641" s="82"/>
      <c r="S641" s="82"/>
      <c r="T641" s="82"/>
      <c r="U641" s="82"/>
      <c r="V641" s="82"/>
      <c r="W641" s="82"/>
      <c r="X641" s="82"/>
      <c r="Y641" s="82"/>
      <c r="Z641" s="82"/>
      <c r="AA641" s="82"/>
      <c r="AB641" s="82"/>
      <c r="AC641" s="82"/>
    </row>
    <row r="642" spans="2:29" ht="15.75" customHeight="1">
      <c r="B642" s="83"/>
      <c r="C642" s="188"/>
      <c r="D642" s="177"/>
      <c r="E642" s="177"/>
      <c r="F642" s="177"/>
      <c r="G642" s="177"/>
      <c r="H642" s="177"/>
      <c r="I642" s="177"/>
      <c r="J642" s="177"/>
      <c r="K642" s="82"/>
      <c r="L642" s="82"/>
      <c r="M642" s="82"/>
      <c r="N642" s="82"/>
      <c r="O642" s="82"/>
      <c r="P642" s="82"/>
      <c r="Q642" s="82"/>
      <c r="R642" s="82"/>
      <c r="S642" s="82"/>
      <c r="T642" s="82"/>
      <c r="U642" s="82"/>
      <c r="V642" s="82"/>
      <c r="W642" s="82"/>
      <c r="X642" s="82"/>
      <c r="Y642" s="82"/>
      <c r="Z642" s="82"/>
      <c r="AA642" s="82"/>
      <c r="AB642" s="82"/>
      <c r="AC642" s="82"/>
    </row>
    <row r="643" spans="2:29" ht="15.75" customHeight="1">
      <c r="B643" s="83"/>
      <c r="C643" s="188"/>
      <c r="D643" s="177"/>
      <c r="E643" s="177"/>
      <c r="F643" s="177"/>
      <c r="G643" s="177"/>
      <c r="H643" s="177"/>
      <c r="I643" s="177"/>
      <c r="J643" s="177"/>
      <c r="K643" s="82"/>
      <c r="L643" s="82"/>
      <c r="M643" s="82"/>
      <c r="N643" s="82"/>
      <c r="O643" s="82"/>
      <c r="P643" s="82"/>
      <c r="Q643" s="82"/>
      <c r="R643" s="82"/>
      <c r="S643" s="82"/>
      <c r="T643" s="82"/>
      <c r="U643" s="82"/>
      <c r="V643" s="82"/>
      <c r="W643" s="82"/>
      <c r="X643" s="82"/>
      <c r="Y643" s="82"/>
      <c r="Z643" s="82"/>
      <c r="AA643" s="82"/>
      <c r="AB643" s="82"/>
      <c r="AC643" s="82"/>
    </row>
    <row r="644" spans="2:29" ht="15.75" customHeight="1">
      <c r="B644" s="83"/>
      <c r="C644" s="188"/>
      <c r="D644" s="177"/>
      <c r="E644" s="177"/>
      <c r="F644" s="177"/>
      <c r="G644" s="177"/>
      <c r="H644" s="177"/>
      <c r="I644" s="177"/>
      <c r="J644" s="177"/>
      <c r="K644" s="82"/>
      <c r="L644" s="82"/>
      <c r="M644" s="82"/>
      <c r="N644" s="82"/>
      <c r="O644" s="82"/>
      <c r="P644" s="82"/>
      <c r="Q644" s="82"/>
      <c r="R644" s="82"/>
      <c r="S644" s="82"/>
      <c r="T644" s="82"/>
      <c r="U644" s="82"/>
      <c r="V644" s="82"/>
      <c r="W644" s="82"/>
      <c r="X644" s="82"/>
      <c r="Y644" s="82"/>
      <c r="Z644" s="82"/>
      <c r="AA644" s="82"/>
      <c r="AB644" s="82"/>
      <c r="AC644" s="82"/>
    </row>
    <row r="645" spans="2:29" ht="15.75" customHeight="1">
      <c r="B645" s="83"/>
      <c r="C645" s="188"/>
      <c r="D645" s="177"/>
      <c r="E645" s="177"/>
      <c r="F645" s="177"/>
      <c r="G645" s="177"/>
      <c r="H645" s="177"/>
      <c r="I645" s="177"/>
      <c r="J645" s="177"/>
      <c r="K645" s="82"/>
      <c r="L645" s="82"/>
      <c r="M645" s="82"/>
      <c r="N645" s="82"/>
      <c r="O645" s="82"/>
      <c r="P645" s="82"/>
      <c r="Q645" s="82"/>
      <c r="R645" s="82"/>
      <c r="S645" s="82"/>
      <c r="T645" s="82"/>
      <c r="U645" s="82"/>
      <c r="V645" s="82"/>
      <c r="W645" s="82"/>
      <c r="X645" s="82"/>
      <c r="Y645" s="82"/>
      <c r="Z645" s="82"/>
      <c r="AA645" s="82"/>
      <c r="AB645" s="82"/>
      <c r="AC645" s="82"/>
    </row>
    <row r="646" spans="2:29" ht="15.75" customHeight="1">
      <c r="B646" s="83"/>
      <c r="C646" s="188"/>
      <c r="D646" s="177"/>
      <c r="E646" s="177"/>
      <c r="F646" s="177"/>
      <c r="G646" s="177"/>
      <c r="H646" s="177"/>
      <c r="I646" s="177"/>
      <c r="J646" s="177"/>
      <c r="K646" s="82"/>
      <c r="L646" s="82"/>
      <c r="M646" s="82"/>
      <c r="N646" s="82"/>
      <c r="O646" s="82"/>
      <c r="P646" s="82"/>
      <c r="Q646" s="82"/>
      <c r="R646" s="82"/>
      <c r="S646" s="82"/>
      <c r="T646" s="82"/>
      <c r="U646" s="82"/>
      <c r="V646" s="82"/>
      <c r="W646" s="82"/>
      <c r="X646" s="82"/>
      <c r="Y646" s="82"/>
      <c r="Z646" s="82"/>
      <c r="AA646" s="82"/>
      <c r="AB646" s="82"/>
      <c r="AC646" s="82"/>
    </row>
    <row r="647" spans="2:29" ht="15.75" customHeight="1">
      <c r="B647" s="83"/>
      <c r="C647" s="188"/>
      <c r="D647" s="177"/>
      <c r="E647" s="177"/>
      <c r="F647" s="177"/>
      <c r="G647" s="177"/>
      <c r="H647" s="177"/>
      <c r="I647" s="177"/>
      <c r="J647" s="177"/>
      <c r="K647" s="82"/>
      <c r="L647" s="82"/>
      <c r="M647" s="82"/>
      <c r="N647" s="82"/>
      <c r="O647" s="82"/>
      <c r="P647" s="82"/>
      <c r="Q647" s="82"/>
      <c r="R647" s="82"/>
      <c r="S647" s="82"/>
      <c r="T647" s="82"/>
      <c r="U647" s="82"/>
      <c r="V647" s="82"/>
      <c r="W647" s="82"/>
      <c r="X647" s="82"/>
      <c r="Y647" s="82"/>
      <c r="Z647" s="82"/>
      <c r="AA647" s="82"/>
      <c r="AB647" s="82"/>
      <c r="AC647" s="82"/>
    </row>
    <row r="648" spans="2:29" ht="15.75" customHeight="1">
      <c r="B648" s="83"/>
      <c r="C648" s="188"/>
      <c r="D648" s="177"/>
      <c r="E648" s="177"/>
      <c r="F648" s="177"/>
      <c r="G648" s="177"/>
      <c r="H648" s="177"/>
      <c r="I648" s="177"/>
      <c r="J648" s="177"/>
      <c r="K648" s="82"/>
      <c r="L648" s="82"/>
      <c r="M648" s="82"/>
      <c r="N648" s="82"/>
      <c r="O648" s="82"/>
      <c r="P648" s="82"/>
      <c r="Q648" s="82"/>
      <c r="R648" s="82"/>
      <c r="S648" s="82"/>
      <c r="T648" s="82"/>
      <c r="U648" s="82"/>
      <c r="V648" s="82"/>
      <c r="W648" s="82"/>
      <c r="X648" s="82"/>
      <c r="Y648" s="82"/>
      <c r="Z648" s="82"/>
      <c r="AA648" s="82"/>
      <c r="AB648" s="82"/>
      <c r="AC648" s="82"/>
    </row>
    <row r="649" spans="2:29" ht="15.75" customHeight="1">
      <c r="B649" s="83"/>
      <c r="C649" s="188"/>
      <c r="D649" s="177"/>
      <c r="E649" s="177"/>
      <c r="F649" s="177"/>
      <c r="G649" s="177"/>
      <c r="H649" s="177"/>
      <c r="I649" s="177"/>
      <c r="J649" s="177"/>
      <c r="K649" s="82"/>
      <c r="L649" s="82"/>
      <c r="M649" s="82"/>
      <c r="N649" s="82"/>
      <c r="O649" s="82"/>
      <c r="P649" s="82"/>
      <c r="Q649" s="82"/>
      <c r="R649" s="82"/>
      <c r="S649" s="82"/>
      <c r="T649" s="82"/>
      <c r="U649" s="82"/>
      <c r="V649" s="82"/>
      <c r="W649" s="82"/>
      <c r="X649" s="82"/>
      <c r="Y649" s="82"/>
      <c r="Z649" s="82"/>
      <c r="AA649" s="82"/>
      <c r="AB649" s="82"/>
      <c r="AC649" s="82"/>
    </row>
    <row r="650" spans="2:29" ht="15.75" customHeight="1">
      <c r="B650" s="83"/>
      <c r="C650" s="188"/>
      <c r="D650" s="177"/>
      <c r="E650" s="177"/>
      <c r="F650" s="177"/>
      <c r="G650" s="177"/>
      <c r="H650" s="177"/>
      <c r="I650" s="177"/>
      <c r="J650" s="177"/>
      <c r="K650" s="82"/>
      <c r="L650" s="82"/>
      <c r="M650" s="82"/>
      <c r="N650" s="82"/>
      <c r="O650" s="82"/>
      <c r="P650" s="82"/>
      <c r="Q650" s="82"/>
      <c r="R650" s="82"/>
      <c r="S650" s="82"/>
      <c r="T650" s="82"/>
      <c r="U650" s="82"/>
      <c r="V650" s="82"/>
      <c r="W650" s="82"/>
      <c r="X650" s="82"/>
      <c r="Y650" s="82"/>
      <c r="Z650" s="82"/>
      <c r="AA650" s="82"/>
      <c r="AB650" s="82"/>
      <c r="AC650" s="82"/>
    </row>
    <row r="651" spans="2:29" ht="15.75" customHeight="1">
      <c r="B651" s="83"/>
      <c r="C651" s="188"/>
      <c r="D651" s="177"/>
      <c r="E651" s="177"/>
      <c r="F651" s="177"/>
      <c r="G651" s="177"/>
      <c r="H651" s="177"/>
      <c r="I651" s="177"/>
      <c r="J651" s="177"/>
      <c r="K651" s="82"/>
      <c r="L651" s="82"/>
      <c r="M651" s="82"/>
      <c r="N651" s="82"/>
      <c r="O651" s="82"/>
      <c r="P651" s="82"/>
      <c r="Q651" s="82"/>
      <c r="R651" s="82"/>
      <c r="S651" s="82"/>
      <c r="T651" s="82"/>
      <c r="U651" s="82"/>
      <c r="V651" s="82"/>
      <c r="W651" s="82"/>
      <c r="X651" s="82"/>
      <c r="Y651" s="82"/>
      <c r="Z651" s="82"/>
      <c r="AA651" s="82"/>
      <c r="AB651" s="82"/>
      <c r="AC651" s="82"/>
    </row>
    <row r="652" spans="2:29" ht="15.75" customHeight="1">
      <c r="B652" s="83"/>
      <c r="C652" s="188"/>
      <c r="D652" s="177"/>
      <c r="E652" s="177"/>
      <c r="F652" s="177"/>
      <c r="G652" s="177"/>
      <c r="H652" s="177"/>
      <c r="I652" s="177"/>
      <c r="J652" s="177"/>
      <c r="K652" s="82"/>
      <c r="L652" s="82"/>
      <c r="M652" s="82"/>
      <c r="N652" s="82"/>
      <c r="O652" s="82"/>
      <c r="P652" s="82"/>
      <c r="Q652" s="82"/>
      <c r="R652" s="82"/>
      <c r="S652" s="82"/>
      <c r="T652" s="82"/>
      <c r="U652" s="82"/>
      <c r="V652" s="82"/>
      <c r="W652" s="82"/>
      <c r="X652" s="82"/>
      <c r="Y652" s="82"/>
      <c r="Z652" s="82"/>
      <c r="AA652" s="82"/>
      <c r="AB652" s="82"/>
      <c r="AC652" s="82"/>
    </row>
    <row r="653" spans="2:29" ht="15.75" customHeight="1">
      <c r="B653" s="83"/>
      <c r="C653" s="188"/>
      <c r="D653" s="177"/>
      <c r="E653" s="177"/>
      <c r="F653" s="177"/>
      <c r="G653" s="177"/>
      <c r="H653" s="177"/>
      <c r="I653" s="177"/>
      <c r="J653" s="177"/>
      <c r="K653" s="82"/>
      <c r="L653" s="82"/>
      <c r="M653" s="82"/>
      <c r="N653" s="82"/>
      <c r="O653" s="82"/>
      <c r="P653" s="82"/>
      <c r="Q653" s="82"/>
      <c r="R653" s="82"/>
      <c r="S653" s="82"/>
      <c r="T653" s="82"/>
      <c r="U653" s="82"/>
      <c r="V653" s="82"/>
      <c r="W653" s="82"/>
      <c r="X653" s="82"/>
      <c r="Y653" s="82"/>
      <c r="Z653" s="82"/>
      <c r="AA653" s="82"/>
      <c r="AB653" s="82"/>
      <c r="AC653" s="82"/>
    </row>
    <row r="654" spans="2:29" ht="15.75" customHeight="1">
      <c r="B654" s="83"/>
      <c r="C654" s="188"/>
      <c r="D654" s="177"/>
      <c r="E654" s="177"/>
      <c r="F654" s="177"/>
      <c r="G654" s="177"/>
      <c r="H654" s="177"/>
      <c r="I654" s="177"/>
      <c r="J654" s="177"/>
      <c r="K654" s="82"/>
      <c r="L654" s="82"/>
      <c r="M654" s="82"/>
      <c r="N654" s="82"/>
      <c r="O654" s="82"/>
      <c r="P654" s="82"/>
      <c r="Q654" s="82"/>
      <c r="R654" s="82"/>
      <c r="S654" s="82"/>
      <c r="T654" s="82"/>
      <c r="U654" s="82"/>
      <c r="V654" s="82"/>
      <c r="W654" s="82"/>
      <c r="X654" s="82"/>
      <c r="Y654" s="82"/>
      <c r="Z654" s="82"/>
      <c r="AA654" s="82"/>
      <c r="AB654" s="82"/>
      <c r="AC654" s="82"/>
    </row>
    <row r="655" spans="2:29" ht="15.75" customHeight="1">
      <c r="B655" s="83"/>
      <c r="C655" s="188"/>
      <c r="D655" s="177"/>
      <c r="E655" s="177"/>
      <c r="F655" s="177"/>
      <c r="G655" s="177"/>
      <c r="H655" s="177"/>
      <c r="I655" s="177"/>
      <c r="J655" s="177"/>
      <c r="K655" s="82"/>
      <c r="L655" s="82"/>
      <c r="M655" s="82"/>
      <c r="N655" s="82"/>
      <c r="O655" s="82"/>
      <c r="P655" s="82"/>
      <c r="Q655" s="82"/>
      <c r="R655" s="82"/>
      <c r="S655" s="82"/>
      <c r="T655" s="82"/>
      <c r="U655" s="82"/>
      <c r="V655" s="82"/>
      <c r="W655" s="82"/>
      <c r="X655" s="82"/>
      <c r="Y655" s="82"/>
      <c r="Z655" s="82"/>
      <c r="AA655" s="82"/>
      <c r="AB655" s="82"/>
      <c r="AC655" s="82"/>
    </row>
    <row r="656" spans="2:29" ht="15.75" customHeight="1">
      <c r="B656" s="83"/>
      <c r="C656" s="188"/>
      <c r="D656" s="177"/>
      <c r="E656" s="177"/>
      <c r="F656" s="177"/>
      <c r="G656" s="177"/>
      <c r="H656" s="177"/>
      <c r="I656" s="177"/>
      <c r="J656" s="177"/>
      <c r="K656" s="82"/>
      <c r="L656" s="82"/>
      <c r="M656" s="82"/>
      <c r="N656" s="82"/>
      <c r="O656" s="82"/>
      <c r="P656" s="82"/>
      <c r="Q656" s="82"/>
      <c r="R656" s="82"/>
      <c r="S656" s="82"/>
      <c r="T656" s="82"/>
      <c r="U656" s="82"/>
      <c r="V656" s="82"/>
      <c r="W656" s="82"/>
      <c r="X656" s="82"/>
      <c r="Y656" s="82"/>
      <c r="Z656" s="82"/>
      <c r="AA656" s="82"/>
      <c r="AB656" s="82"/>
      <c r="AC656" s="82"/>
    </row>
    <row r="657" spans="2:29" ht="15.75" customHeight="1">
      <c r="B657" s="83"/>
      <c r="C657" s="188"/>
      <c r="D657" s="177"/>
      <c r="E657" s="177"/>
      <c r="F657" s="177"/>
      <c r="G657" s="177"/>
      <c r="H657" s="177"/>
      <c r="I657" s="177"/>
      <c r="J657" s="177"/>
      <c r="K657" s="82"/>
      <c r="L657" s="82"/>
      <c r="M657" s="82"/>
      <c r="N657" s="82"/>
      <c r="O657" s="82"/>
      <c r="P657" s="82"/>
      <c r="Q657" s="82"/>
      <c r="R657" s="82"/>
      <c r="S657" s="82"/>
      <c r="T657" s="82"/>
      <c r="U657" s="82"/>
      <c r="V657" s="82"/>
      <c r="W657" s="82"/>
      <c r="X657" s="82"/>
      <c r="Y657" s="82"/>
      <c r="Z657" s="82"/>
      <c r="AA657" s="82"/>
      <c r="AB657" s="82"/>
      <c r="AC657" s="82"/>
    </row>
    <row r="658" spans="2:29" ht="15.75" customHeight="1">
      <c r="B658" s="83"/>
      <c r="C658" s="188"/>
      <c r="D658" s="177"/>
      <c r="E658" s="177"/>
      <c r="F658" s="177"/>
      <c r="G658" s="177"/>
      <c r="H658" s="177"/>
      <c r="I658" s="177"/>
      <c r="J658" s="177"/>
      <c r="K658" s="82"/>
      <c r="L658" s="82"/>
      <c r="M658" s="82"/>
      <c r="N658" s="82"/>
      <c r="O658" s="82"/>
      <c r="P658" s="82"/>
      <c r="Q658" s="82"/>
      <c r="R658" s="82"/>
      <c r="S658" s="82"/>
      <c r="T658" s="82"/>
      <c r="U658" s="82"/>
      <c r="V658" s="82"/>
      <c r="W658" s="82"/>
      <c r="X658" s="82"/>
      <c r="Y658" s="82"/>
      <c r="Z658" s="82"/>
      <c r="AA658" s="82"/>
      <c r="AB658" s="82"/>
      <c r="AC658" s="82"/>
    </row>
    <row r="659" spans="2:29" ht="15.75" customHeight="1">
      <c r="B659" s="83"/>
      <c r="C659" s="188"/>
      <c r="D659" s="177"/>
      <c r="E659" s="177"/>
      <c r="F659" s="177"/>
      <c r="G659" s="177"/>
      <c r="H659" s="177"/>
      <c r="I659" s="177"/>
      <c r="J659" s="177"/>
      <c r="K659" s="82"/>
      <c r="L659" s="82"/>
      <c r="M659" s="82"/>
      <c r="N659" s="82"/>
      <c r="O659" s="82"/>
      <c r="P659" s="82"/>
      <c r="Q659" s="82"/>
      <c r="R659" s="82"/>
      <c r="S659" s="82"/>
      <c r="T659" s="82"/>
      <c r="U659" s="82"/>
      <c r="V659" s="82"/>
      <c r="W659" s="82"/>
      <c r="X659" s="82"/>
      <c r="Y659" s="82"/>
      <c r="Z659" s="82"/>
      <c r="AA659" s="82"/>
      <c r="AB659" s="82"/>
      <c r="AC659" s="82"/>
    </row>
    <row r="660" spans="2:29" ht="15.75" customHeight="1">
      <c r="B660" s="83"/>
      <c r="C660" s="188"/>
      <c r="D660" s="177"/>
      <c r="E660" s="177"/>
      <c r="F660" s="177"/>
      <c r="G660" s="177"/>
      <c r="H660" s="177"/>
      <c r="I660" s="177"/>
      <c r="J660" s="177"/>
      <c r="K660" s="82"/>
      <c r="L660" s="82"/>
      <c r="M660" s="82"/>
      <c r="N660" s="82"/>
      <c r="O660" s="82"/>
      <c r="P660" s="82"/>
      <c r="Q660" s="82"/>
      <c r="R660" s="82"/>
      <c r="S660" s="82"/>
      <c r="T660" s="82"/>
      <c r="U660" s="82"/>
      <c r="V660" s="82"/>
      <c r="W660" s="82"/>
      <c r="X660" s="82"/>
      <c r="Y660" s="82"/>
      <c r="Z660" s="82"/>
      <c r="AA660" s="82"/>
      <c r="AB660" s="82"/>
      <c r="AC660" s="82"/>
    </row>
    <row r="661" spans="2:29" ht="15.75" customHeight="1">
      <c r="B661" s="83"/>
      <c r="C661" s="188"/>
      <c r="D661" s="177"/>
      <c r="E661" s="177"/>
      <c r="F661" s="177"/>
      <c r="G661" s="177"/>
      <c r="H661" s="177"/>
      <c r="I661" s="177"/>
      <c r="J661" s="177"/>
      <c r="K661" s="82"/>
      <c r="L661" s="82"/>
      <c r="M661" s="82"/>
      <c r="N661" s="82"/>
      <c r="O661" s="82"/>
      <c r="P661" s="82"/>
      <c r="Q661" s="82"/>
      <c r="R661" s="82"/>
      <c r="S661" s="82"/>
      <c r="T661" s="82"/>
      <c r="U661" s="82"/>
      <c r="V661" s="82"/>
      <c r="W661" s="82"/>
      <c r="X661" s="82"/>
      <c r="Y661" s="82"/>
      <c r="Z661" s="82"/>
      <c r="AA661" s="82"/>
      <c r="AB661" s="82"/>
      <c r="AC661" s="82"/>
    </row>
    <row r="662" spans="2:29" ht="15.75" customHeight="1">
      <c r="B662" s="83"/>
      <c r="C662" s="188"/>
      <c r="D662" s="177"/>
      <c r="E662" s="177"/>
      <c r="F662" s="177"/>
      <c r="G662" s="177"/>
      <c r="H662" s="177"/>
      <c r="I662" s="177"/>
      <c r="J662" s="177"/>
      <c r="K662" s="82"/>
      <c r="L662" s="82"/>
      <c r="M662" s="82"/>
      <c r="N662" s="82"/>
      <c r="O662" s="82"/>
      <c r="P662" s="82"/>
      <c r="Q662" s="82"/>
      <c r="R662" s="82"/>
      <c r="S662" s="82"/>
      <c r="T662" s="82"/>
      <c r="U662" s="82"/>
      <c r="V662" s="82"/>
      <c r="W662" s="82"/>
      <c r="X662" s="82"/>
      <c r="Y662" s="82"/>
      <c r="Z662" s="82"/>
      <c r="AA662" s="82"/>
      <c r="AB662" s="82"/>
      <c r="AC662" s="82"/>
    </row>
    <row r="663" spans="2:29" ht="15.75" customHeight="1">
      <c r="B663" s="83"/>
      <c r="C663" s="188"/>
      <c r="D663" s="177"/>
      <c r="E663" s="177"/>
      <c r="F663" s="177"/>
      <c r="G663" s="177"/>
      <c r="H663" s="177"/>
      <c r="I663" s="177"/>
      <c r="J663" s="177"/>
      <c r="K663" s="82"/>
      <c r="L663" s="82"/>
      <c r="M663" s="82"/>
      <c r="N663" s="82"/>
      <c r="O663" s="82"/>
      <c r="P663" s="82"/>
      <c r="Q663" s="82"/>
      <c r="R663" s="82"/>
      <c r="S663" s="82"/>
      <c r="T663" s="82"/>
      <c r="U663" s="82"/>
      <c r="V663" s="82"/>
      <c r="W663" s="82"/>
      <c r="X663" s="82"/>
      <c r="Y663" s="82"/>
      <c r="Z663" s="82"/>
      <c r="AA663" s="82"/>
      <c r="AB663" s="82"/>
      <c r="AC663" s="82"/>
    </row>
    <row r="664" spans="2:29" ht="15.75" customHeight="1">
      <c r="B664" s="83"/>
      <c r="C664" s="188"/>
      <c r="D664" s="177"/>
      <c r="E664" s="177"/>
      <c r="F664" s="177"/>
      <c r="G664" s="177"/>
      <c r="H664" s="177"/>
      <c r="I664" s="177"/>
      <c r="J664" s="177"/>
      <c r="K664" s="82"/>
      <c r="L664" s="82"/>
      <c r="M664" s="82"/>
      <c r="N664" s="82"/>
      <c r="O664" s="82"/>
      <c r="P664" s="82"/>
      <c r="Q664" s="82"/>
      <c r="R664" s="82"/>
      <c r="S664" s="82"/>
      <c r="T664" s="82"/>
      <c r="U664" s="82"/>
      <c r="V664" s="82"/>
      <c r="W664" s="82"/>
      <c r="X664" s="82"/>
      <c r="Y664" s="82"/>
      <c r="Z664" s="82"/>
      <c r="AA664" s="82"/>
      <c r="AB664" s="82"/>
      <c r="AC664" s="82"/>
    </row>
    <row r="665" spans="2:29" ht="15.75" customHeight="1">
      <c r="B665" s="83"/>
      <c r="C665" s="188"/>
      <c r="D665" s="177"/>
      <c r="E665" s="177"/>
      <c r="F665" s="177"/>
      <c r="G665" s="177"/>
      <c r="H665" s="177"/>
      <c r="I665" s="177"/>
      <c r="J665" s="177"/>
      <c r="K665" s="82"/>
      <c r="L665" s="82"/>
      <c r="M665" s="82"/>
      <c r="N665" s="82"/>
      <c r="O665" s="82"/>
      <c r="P665" s="82"/>
      <c r="Q665" s="82"/>
      <c r="R665" s="82"/>
      <c r="S665" s="82"/>
      <c r="T665" s="82"/>
      <c r="U665" s="82"/>
      <c r="V665" s="82"/>
      <c r="W665" s="82"/>
      <c r="X665" s="82"/>
      <c r="Y665" s="82"/>
      <c r="Z665" s="82"/>
      <c r="AA665" s="82"/>
      <c r="AB665" s="82"/>
      <c r="AC665" s="82"/>
    </row>
    <row r="666" spans="2:29" ht="15.75" customHeight="1">
      <c r="B666" s="83"/>
      <c r="C666" s="188"/>
      <c r="D666" s="177"/>
      <c r="E666" s="177"/>
      <c r="F666" s="177"/>
      <c r="G666" s="177"/>
      <c r="H666" s="177"/>
      <c r="I666" s="177"/>
      <c r="J666" s="177"/>
      <c r="K666" s="82"/>
      <c r="L666" s="82"/>
      <c r="M666" s="82"/>
      <c r="N666" s="82"/>
      <c r="O666" s="82"/>
      <c r="P666" s="82"/>
      <c r="Q666" s="82"/>
      <c r="R666" s="82"/>
      <c r="S666" s="82"/>
      <c r="T666" s="82"/>
      <c r="U666" s="82"/>
      <c r="V666" s="82"/>
      <c r="W666" s="82"/>
      <c r="X666" s="82"/>
      <c r="Y666" s="82"/>
      <c r="Z666" s="82"/>
      <c r="AA666" s="82"/>
      <c r="AB666" s="82"/>
      <c r="AC666" s="82"/>
    </row>
    <row r="667" spans="2:29" ht="15.75" customHeight="1">
      <c r="B667" s="83"/>
      <c r="C667" s="188"/>
      <c r="D667" s="177"/>
      <c r="E667" s="177"/>
      <c r="F667" s="177"/>
      <c r="G667" s="177"/>
      <c r="H667" s="177"/>
      <c r="I667" s="177"/>
      <c r="J667" s="177"/>
      <c r="K667" s="82"/>
      <c r="L667" s="82"/>
      <c r="M667" s="82"/>
      <c r="N667" s="82"/>
      <c r="O667" s="82"/>
      <c r="P667" s="82"/>
      <c r="Q667" s="82"/>
      <c r="R667" s="82"/>
      <c r="S667" s="82"/>
      <c r="T667" s="82"/>
      <c r="U667" s="82"/>
      <c r="V667" s="82"/>
      <c r="W667" s="82"/>
      <c r="X667" s="82"/>
      <c r="Y667" s="82"/>
      <c r="Z667" s="82"/>
      <c r="AA667" s="82"/>
      <c r="AB667" s="82"/>
      <c r="AC667" s="82"/>
    </row>
    <row r="668" spans="2:29" ht="15.75" customHeight="1">
      <c r="B668" s="83"/>
      <c r="C668" s="188"/>
      <c r="D668" s="177"/>
      <c r="E668" s="177"/>
      <c r="F668" s="177"/>
      <c r="G668" s="177"/>
      <c r="H668" s="177"/>
      <c r="I668" s="177"/>
      <c r="J668" s="177"/>
      <c r="K668" s="82"/>
      <c r="L668" s="82"/>
      <c r="M668" s="82"/>
      <c r="N668" s="82"/>
      <c r="O668" s="82"/>
      <c r="P668" s="82"/>
      <c r="Q668" s="82"/>
      <c r="R668" s="82"/>
      <c r="S668" s="82"/>
      <c r="T668" s="82"/>
      <c r="U668" s="82"/>
      <c r="V668" s="82"/>
      <c r="W668" s="82"/>
      <c r="X668" s="82"/>
      <c r="Y668" s="82"/>
      <c r="Z668" s="82"/>
      <c r="AA668" s="82"/>
      <c r="AB668" s="82"/>
      <c r="AC668" s="82"/>
    </row>
    <row r="669" spans="2:29" ht="15.75" customHeight="1">
      <c r="B669" s="83"/>
      <c r="C669" s="188"/>
      <c r="D669" s="177"/>
      <c r="E669" s="177"/>
      <c r="F669" s="177"/>
      <c r="G669" s="177"/>
      <c r="H669" s="177"/>
      <c r="I669" s="177"/>
      <c r="J669" s="177"/>
      <c r="K669" s="82"/>
      <c r="L669" s="82"/>
      <c r="M669" s="82"/>
      <c r="N669" s="82"/>
      <c r="O669" s="82"/>
      <c r="P669" s="82"/>
      <c r="Q669" s="82"/>
      <c r="R669" s="82"/>
      <c r="S669" s="82"/>
      <c r="T669" s="82"/>
      <c r="U669" s="82"/>
      <c r="V669" s="82"/>
      <c r="W669" s="82"/>
      <c r="X669" s="82"/>
      <c r="Y669" s="82"/>
      <c r="Z669" s="82"/>
      <c r="AA669" s="82"/>
      <c r="AB669" s="82"/>
      <c r="AC669" s="82"/>
    </row>
    <row r="670" spans="2:29" ht="15.75" customHeight="1">
      <c r="B670" s="83"/>
      <c r="C670" s="188"/>
      <c r="D670" s="177"/>
      <c r="E670" s="177"/>
      <c r="F670" s="177"/>
      <c r="G670" s="177"/>
      <c r="H670" s="177"/>
      <c r="I670" s="177"/>
      <c r="J670" s="177"/>
      <c r="K670" s="82"/>
      <c r="L670" s="82"/>
      <c r="M670" s="82"/>
      <c r="N670" s="82"/>
      <c r="O670" s="82"/>
      <c r="P670" s="82"/>
      <c r="Q670" s="82"/>
      <c r="R670" s="82"/>
      <c r="S670" s="82"/>
      <c r="T670" s="82"/>
      <c r="U670" s="82"/>
      <c r="V670" s="82"/>
      <c r="W670" s="82"/>
      <c r="X670" s="82"/>
      <c r="Y670" s="82"/>
      <c r="Z670" s="82"/>
      <c r="AA670" s="82"/>
      <c r="AB670" s="82"/>
      <c r="AC670" s="82"/>
    </row>
    <row r="671" spans="2:29" ht="15.75" customHeight="1">
      <c r="B671" s="83"/>
      <c r="C671" s="188"/>
      <c r="D671" s="177"/>
      <c r="E671" s="177"/>
      <c r="F671" s="177"/>
      <c r="G671" s="177"/>
      <c r="H671" s="177"/>
      <c r="I671" s="177"/>
      <c r="J671" s="177"/>
      <c r="K671" s="82"/>
      <c r="L671" s="82"/>
      <c r="M671" s="82"/>
      <c r="N671" s="82"/>
      <c r="O671" s="82"/>
      <c r="P671" s="82"/>
      <c r="Q671" s="82"/>
      <c r="R671" s="82"/>
      <c r="S671" s="82"/>
      <c r="T671" s="82"/>
      <c r="U671" s="82"/>
      <c r="V671" s="82"/>
      <c r="W671" s="82"/>
      <c r="X671" s="82"/>
      <c r="Y671" s="82"/>
      <c r="Z671" s="82"/>
      <c r="AA671" s="82"/>
      <c r="AB671" s="82"/>
      <c r="AC671" s="82"/>
    </row>
    <row r="672" spans="2:29" ht="15.75" customHeight="1">
      <c r="B672" s="83"/>
      <c r="C672" s="188"/>
      <c r="D672" s="177"/>
      <c r="E672" s="177"/>
      <c r="F672" s="177"/>
      <c r="G672" s="177"/>
      <c r="H672" s="177"/>
      <c r="I672" s="177"/>
      <c r="J672" s="177"/>
      <c r="K672" s="82"/>
      <c r="L672" s="82"/>
      <c r="M672" s="82"/>
      <c r="N672" s="82"/>
      <c r="O672" s="82"/>
      <c r="P672" s="82"/>
      <c r="Q672" s="82"/>
      <c r="R672" s="82"/>
      <c r="S672" s="82"/>
      <c r="T672" s="82"/>
      <c r="U672" s="82"/>
      <c r="V672" s="82"/>
      <c r="W672" s="82"/>
      <c r="X672" s="82"/>
      <c r="Y672" s="82"/>
      <c r="Z672" s="82"/>
      <c r="AA672" s="82"/>
      <c r="AB672" s="82"/>
      <c r="AC672" s="82"/>
    </row>
    <row r="673" spans="2:29" ht="15.75" customHeight="1">
      <c r="B673" s="83"/>
      <c r="C673" s="188"/>
      <c r="D673" s="177"/>
      <c r="E673" s="177"/>
      <c r="F673" s="177"/>
      <c r="G673" s="177"/>
      <c r="H673" s="177"/>
      <c r="I673" s="177"/>
      <c r="J673" s="177"/>
      <c r="K673" s="82"/>
      <c r="L673" s="82"/>
      <c r="M673" s="82"/>
      <c r="N673" s="82"/>
      <c r="O673" s="82"/>
      <c r="P673" s="82"/>
      <c r="Q673" s="82"/>
      <c r="R673" s="82"/>
      <c r="S673" s="82"/>
      <c r="T673" s="82"/>
      <c r="U673" s="82"/>
      <c r="V673" s="82"/>
      <c r="W673" s="82"/>
      <c r="X673" s="82"/>
      <c r="Y673" s="82"/>
      <c r="Z673" s="82"/>
      <c r="AA673" s="82"/>
      <c r="AB673" s="82"/>
      <c r="AC673" s="82"/>
    </row>
    <row r="674" spans="2:29" ht="15.75" customHeight="1">
      <c r="B674" s="83"/>
      <c r="C674" s="188"/>
      <c r="D674" s="177"/>
      <c r="E674" s="177"/>
      <c r="F674" s="177"/>
      <c r="G674" s="177"/>
      <c r="H674" s="177"/>
      <c r="I674" s="177"/>
      <c r="J674" s="177"/>
      <c r="K674" s="82"/>
      <c r="L674" s="82"/>
      <c r="M674" s="82"/>
      <c r="N674" s="82"/>
      <c r="O674" s="82"/>
      <c r="P674" s="82"/>
      <c r="Q674" s="82"/>
      <c r="R674" s="82"/>
      <c r="S674" s="82"/>
      <c r="T674" s="82"/>
      <c r="U674" s="82"/>
      <c r="V674" s="82"/>
      <c r="W674" s="82"/>
      <c r="X674" s="82"/>
      <c r="Y674" s="82"/>
      <c r="Z674" s="82"/>
      <c r="AA674" s="82"/>
      <c r="AB674" s="82"/>
      <c r="AC674" s="82"/>
    </row>
    <row r="675" spans="2:29" ht="15.75" customHeight="1">
      <c r="B675" s="83"/>
      <c r="C675" s="188"/>
      <c r="D675" s="177"/>
      <c r="E675" s="177"/>
      <c r="F675" s="177"/>
      <c r="G675" s="177"/>
      <c r="H675" s="177"/>
      <c r="I675" s="177"/>
      <c r="J675" s="177"/>
      <c r="K675" s="82"/>
      <c r="L675" s="82"/>
      <c r="M675" s="82"/>
      <c r="N675" s="82"/>
      <c r="O675" s="82"/>
      <c r="P675" s="82"/>
      <c r="Q675" s="82"/>
      <c r="R675" s="82"/>
      <c r="S675" s="82"/>
      <c r="T675" s="82"/>
      <c r="U675" s="82"/>
      <c r="V675" s="82"/>
      <c r="W675" s="82"/>
      <c r="X675" s="82"/>
      <c r="Y675" s="82"/>
      <c r="Z675" s="82"/>
      <c r="AA675" s="82"/>
      <c r="AB675" s="82"/>
      <c r="AC675" s="82"/>
    </row>
    <row r="676" spans="2:29" ht="15.75" customHeight="1">
      <c r="B676" s="83"/>
      <c r="C676" s="188"/>
      <c r="D676" s="177"/>
      <c r="E676" s="177"/>
      <c r="F676" s="177"/>
      <c r="G676" s="177"/>
      <c r="H676" s="177"/>
      <c r="I676" s="177"/>
      <c r="J676" s="177"/>
      <c r="K676" s="82"/>
      <c r="L676" s="82"/>
      <c r="M676" s="82"/>
      <c r="N676" s="82"/>
      <c r="O676" s="82"/>
      <c r="P676" s="82"/>
      <c r="Q676" s="82"/>
      <c r="R676" s="82"/>
      <c r="S676" s="82"/>
      <c r="T676" s="82"/>
      <c r="U676" s="82"/>
      <c r="V676" s="82"/>
      <c r="W676" s="82"/>
      <c r="X676" s="82"/>
      <c r="Y676" s="82"/>
      <c r="Z676" s="82"/>
      <c r="AA676" s="82"/>
      <c r="AB676" s="82"/>
      <c r="AC676" s="82"/>
    </row>
    <row r="677" spans="2:29" ht="15.75" customHeight="1">
      <c r="B677" s="83"/>
      <c r="C677" s="188"/>
      <c r="D677" s="177"/>
      <c r="E677" s="177"/>
      <c r="F677" s="177"/>
      <c r="G677" s="177"/>
      <c r="H677" s="177"/>
      <c r="I677" s="177"/>
      <c r="J677" s="177"/>
      <c r="K677" s="82"/>
      <c r="L677" s="82"/>
      <c r="M677" s="82"/>
      <c r="N677" s="82"/>
      <c r="O677" s="82"/>
      <c r="P677" s="82"/>
      <c r="Q677" s="82"/>
      <c r="R677" s="82"/>
      <c r="S677" s="82"/>
      <c r="T677" s="82"/>
      <c r="U677" s="82"/>
      <c r="V677" s="82"/>
      <c r="W677" s="82"/>
      <c r="X677" s="82"/>
      <c r="Y677" s="82"/>
      <c r="Z677" s="82"/>
      <c r="AA677" s="82"/>
      <c r="AB677" s="82"/>
      <c r="AC677" s="82"/>
    </row>
    <row r="678" spans="2:29" ht="15.75" customHeight="1">
      <c r="B678" s="83"/>
      <c r="C678" s="188"/>
      <c r="D678" s="177"/>
      <c r="E678" s="177"/>
      <c r="F678" s="177"/>
      <c r="G678" s="177"/>
      <c r="H678" s="177"/>
      <c r="I678" s="177"/>
      <c r="J678" s="177"/>
      <c r="K678" s="82"/>
      <c r="L678" s="82"/>
      <c r="M678" s="82"/>
      <c r="N678" s="82"/>
      <c r="O678" s="82"/>
      <c r="P678" s="82"/>
      <c r="Q678" s="82"/>
      <c r="R678" s="82"/>
      <c r="S678" s="82"/>
      <c r="T678" s="82"/>
      <c r="U678" s="82"/>
      <c r="V678" s="82"/>
      <c r="W678" s="82"/>
      <c r="X678" s="82"/>
      <c r="Y678" s="82"/>
      <c r="Z678" s="82"/>
      <c r="AA678" s="82"/>
      <c r="AB678" s="82"/>
      <c r="AC678" s="82"/>
    </row>
    <row r="679" spans="2:29" ht="15.75" customHeight="1">
      <c r="B679" s="83"/>
      <c r="C679" s="188"/>
      <c r="D679" s="177"/>
      <c r="E679" s="177"/>
      <c r="F679" s="177"/>
      <c r="G679" s="177"/>
      <c r="H679" s="177"/>
      <c r="I679" s="177"/>
      <c r="J679" s="177"/>
      <c r="K679" s="82"/>
      <c r="L679" s="82"/>
      <c r="M679" s="82"/>
      <c r="N679" s="82"/>
      <c r="O679" s="82"/>
      <c r="P679" s="82"/>
      <c r="Q679" s="82"/>
      <c r="R679" s="82"/>
      <c r="S679" s="82"/>
      <c r="T679" s="82"/>
      <c r="U679" s="82"/>
      <c r="V679" s="82"/>
      <c r="W679" s="82"/>
      <c r="X679" s="82"/>
      <c r="Y679" s="82"/>
      <c r="Z679" s="82"/>
      <c r="AA679" s="82"/>
      <c r="AB679" s="82"/>
      <c r="AC679" s="82"/>
    </row>
    <row r="680" spans="2:29" ht="15.75" customHeight="1">
      <c r="B680" s="83"/>
      <c r="C680" s="188"/>
      <c r="D680" s="177"/>
      <c r="E680" s="177"/>
      <c r="F680" s="177"/>
      <c r="G680" s="177"/>
      <c r="H680" s="177"/>
      <c r="I680" s="177"/>
      <c r="J680" s="177"/>
      <c r="K680" s="82"/>
      <c r="L680" s="82"/>
      <c r="M680" s="82"/>
      <c r="N680" s="82"/>
      <c r="O680" s="82"/>
      <c r="P680" s="82"/>
      <c r="Q680" s="82"/>
      <c r="R680" s="82"/>
      <c r="S680" s="82"/>
      <c r="T680" s="82"/>
      <c r="U680" s="82"/>
      <c r="V680" s="82"/>
      <c r="W680" s="82"/>
      <c r="X680" s="82"/>
      <c r="Y680" s="82"/>
      <c r="Z680" s="82"/>
      <c r="AA680" s="82"/>
      <c r="AB680" s="82"/>
      <c r="AC680" s="82"/>
    </row>
    <row r="681" spans="2:29" ht="15.75" customHeight="1">
      <c r="B681" s="83"/>
      <c r="C681" s="188"/>
      <c r="D681" s="177"/>
      <c r="E681" s="177"/>
      <c r="F681" s="177"/>
      <c r="G681" s="177"/>
      <c r="H681" s="177"/>
      <c r="I681" s="177"/>
      <c r="J681" s="177"/>
      <c r="K681" s="82"/>
      <c r="L681" s="82"/>
      <c r="M681" s="82"/>
      <c r="N681" s="82"/>
      <c r="O681" s="82"/>
      <c r="P681" s="82"/>
      <c r="Q681" s="82"/>
      <c r="R681" s="82"/>
      <c r="S681" s="82"/>
      <c r="T681" s="82"/>
      <c r="U681" s="82"/>
      <c r="V681" s="82"/>
      <c r="W681" s="82"/>
      <c r="X681" s="82"/>
      <c r="Y681" s="82"/>
      <c r="Z681" s="82"/>
      <c r="AA681" s="82"/>
      <c r="AB681" s="82"/>
      <c r="AC681" s="82"/>
    </row>
    <row r="682" spans="2:29" ht="15.75" customHeight="1">
      <c r="B682" s="83"/>
      <c r="C682" s="188"/>
      <c r="D682" s="177"/>
      <c r="E682" s="177"/>
      <c r="F682" s="177"/>
      <c r="G682" s="177"/>
      <c r="H682" s="177"/>
      <c r="I682" s="177"/>
      <c r="J682" s="177"/>
      <c r="K682" s="82"/>
      <c r="L682" s="82"/>
      <c r="M682" s="82"/>
      <c r="N682" s="82"/>
      <c r="O682" s="82"/>
      <c r="P682" s="82"/>
      <c r="Q682" s="82"/>
      <c r="R682" s="82"/>
      <c r="S682" s="82"/>
      <c r="T682" s="82"/>
      <c r="U682" s="82"/>
      <c r="V682" s="82"/>
      <c r="W682" s="82"/>
      <c r="X682" s="82"/>
      <c r="Y682" s="82"/>
      <c r="Z682" s="82"/>
      <c r="AA682" s="82"/>
      <c r="AB682" s="82"/>
      <c r="AC682" s="82"/>
    </row>
    <row r="683" spans="2:29" ht="15.75" customHeight="1">
      <c r="B683" s="83"/>
      <c r="C683" s="188"/>
      <c r="D683" s="177"/>
      <c r="E683" s="177"/>
      <c r="F683" s="177"/>
      <c r="G683" s="177"/>
      <c r="H683" s="177"/>
      <c r="I683" s="177"/>
      <c r="J683" s="177"/>
      <c r="K683" s="82"/>
      <c r="L683" s="82"/>
      <c r="M683" s="82"/>
      <c r="N683" s="82"/>
      <c r="O683" s="82"/>
      <c r="P683" s="82"/>
      <c r="Q683" s="82"/>
      <c r="R683" s="82"/>
      <c r="S683" s="82"/>
      <c r="T683" s="82"/>
      <c r="U683" s="82"/>
      <c r="V683" s="82"/>
      <c r="W683" s="82"/>
      <c r="X683" s="82"/>
      <c r="Y683" s="82"/>
      <c r="Z683" s="82"/>
      <c r="AA683" s="82"/>
      <c r="AB683" s="82"/>
      <c r="AC683" s="82"/>
    </row>
    <row r="684" spans="2:29" ht="15.75" customHeight="1">
      <c r="B684" s="83"/>
      <c r="C684" s="188"/>
      <c r="D684" s="177"/>
      <c r="E684" s="177"/>
      <c r="F684" s="177"/>
      <c r="G684" s="177"/>
      <c r="H684" s="177"/>
      <c r="I684" s="177"/>
      <c r="J684" s="177"/>
      <c r="K684" s="82"/>
      <c r="L684" s="82"/>
      <c r="M684" s="82"/>
      <c r="N684" s="82"/>
      <c r="O684" s="82"/>
      <c r="P684" s="82"/>
      <c r="Q684" s="82"/>
      <c r="R684" s="82"/>
      <c r="S684" s="82"/>
      <c r="T684" s="82"/>
      <c r="U684" s="82"/>
      <c r="V684" s="82"/>
      <c r="W684" s="82"/>
      <c r="X684" s="82"/>
      <c r="Y684" s="82"/>
      <c r="Z684" s="82"/>
      <c r="AA684" s="82"/>
      <c r="AB684" s="82"/>
      <c r="AC684" s="82"/>
    </row>
    <row r="685" spans="2:29" ht="15.75" customHeight="1">
      <c r="B685" s="83"/>
      <c r="C685" s="188"/>
      <c r="D685" s="177"/>
      <c r="E685" s="177"/>
      <c r="F685" s="177"/>
      <c r="G685" s="177"/>
      <c r="H685" s="177"/>
      <c r="I685" s="177"/>
      <c r="J685" s="177"/>
      <c r="K685" s="82"/>
      <c r="L685" s="82"/>
      <c r="M685" s="82"/>
      <c r="N685" s="82"/>
      <c r="O685" s="82"/>
      <c r="P685" s="82"/>
      <c r="Q685" s="82"/>
      <c r="R685" s="82"/>
      <c r="S685" s="82"/>
      <c r="T685" s="82"/>
      <c r="U685" s="82"/>
      <c r="V685" s="82"/>
      <c r="W685" s="82"/>
      <c r="X685" s="82"/>
      <c r="Y685" s="82"/>
      <c r="Z685" s="82"/>
      <c r="AA685" s="82"/>
      <c r="AB685" s="82"/>
      <c r="AC685" s="82"/>
    </row>
    <row r="686" spans="2:29" ht="15.75" customHeight="1">
      <c r="B686" s="83"/>
      <c r="C686" s="188"/>
      <c r="D686" s="177"/>
      <c r="E686" s="177"/>
      <c r="F686" s="177"/>
      <c r="G686" s="177"/>
      <c r="H686" s="177"/>
      <c r="I686" s="177"/>
      <c r="J686" s="177"/>
      <c r="K686" s="82"/>
      <c r="L686" s="82"/>
      <c r="M686" s="82"/>
      <c r="N686" s="82"/>
      <c r="O686" s="82"/>
      <c r="P686" s="82"/>
      <c r="Q686" s="82"/>
      <c r="R686" s="82"/>
      <c r="S686" s="82"/>
      <c r="T686" s="82"/>
      <c r="U686" s="82"/>
      <c r="V686" s="82"/>
      <c r="W686" s="82"/>
      <c r="X686" s="82"/>
      <c r="Y686" s="82"/>
      <c r="Z686" s="82"/>
      <c r="AA686" s="82"/>
      <c r="AB686" s="82"/>
      <c r="AC686" s="82"/>
    </row>
    <row r="687" spans="2:29" ht="15.75" customHeight="1">
      <c r="B687" s="83"/>
      <c r="C687" s="188"/>
      <c r="D687" s="177"/>
      <c r="E687" s="177"/>
      <c r="F687" s="177"/>
      <c r="G687" s="177"/>
      <c r="H687" s="177"/>
      <c r="I687" s="177"/>
      <c r="J687" s="177"/>
      <c r="K687" s="82"/>
      <c r="L687" s="82"/>
      <c r="M687" s="82"/>
      <c r="N687" s="82"/>
      <c r="O687" s="82"/>
      <c r="P687" s="82"/>
      <c r="Q687" s="82"/>
      <c r="R687" s="82"/>
      <c r="S687" s="82"/>
      <c r="T687" s="82"/>
      <c r="U687" s="82"/>
      <c r="V687" s="82"/>
      <c r="W687" s="82"/>
      <c r="X687" s="82"/>
      <c r="Y687" s="82"/>
      <c r="Z687" s="82"/>
      <c r="AA687" s="82"/>
      <c r="AB687" s="82"/>
      <c r="AC687" s="82"/>
    </row>
    <row r="688" spans="2:29" ht="15.75" customHeight="1">
      <c r="B688" s="83"/>
      <c r="C688" s="188"/>
      <c r="D688" s="177"/>
      <c r="E688" s="177"/>
      <c r="F688" s="177"/>
      <c r="G688" s="177"/>
      <c r="H688" s="177"/>
      <c r="I688" s="177"/>
      <c r="J688" s="177"/>
      <c r="K688" s="82"/>
      <c r="L688" s="82"/>
      <c r="M688" s="82"/>
      <c r="N688" s="82"/>
      <c r="O688" s="82"/>
      <c r="P688" s="82"/>
      <c r="Q688" s="82"/>
      <c r="R688" s="82"/>
      <c r="S688" s="82"/>
      <c r="T688" s="82"/>
      <c r="U688" s="82"/>
      <c r="V688" s="82"/>
      <c r="W688" s="82"/>
      <c r="X688" s="82"/>
      <c r="Y688" s="82"/>
      <c r="Z688" s="82"/>
      <c r="AA688" s="82"/>
      <c r="AB688" s="82"/>
      <c r="AC688" s="82"/>
    </row>
    <row r="689" spans="2:29" ht="15.75" customHeight="1">
      <c r="B689" s="83"/>
      <c r="C689" s="188"/>
      <c r="D689" s="177"/>
      <c r="E689" s="177"/>
      <c r="F689" s="177"/>
      <c r="G689" s="177"/>
      <c r="H689" s="177"/>
      <c r="I689" s="177"/>
      <c r="J689" s="177"/>
      <c r="K689" s="82"/>
      <c r="L689" s="82"/>
      <c r="M689" s="82"/>
      <c r="N689" s="82"/>
      <c r="O689" s="82"/>
      <c r="P689" s="82"/>
      <c r="Q689" s="82"/>
      <c r="R689" s="82"/>
      <c r="S689" s="82"/>
      <c r="T689" s="82"/>
      <c r="U689" s="82"/>
      <c r="V689" s="82"/>
      <c r="W689" s="82"/>
      <c r="X689" s="82"/>
      <c r="Y689" s="82"/>
      <c r="Z689" s="82"/>
      <c r="AA689" s="82"/>
      <c r="AB689" s="82"/>
      <c r="AC689" s="82"/>
    </row>
    <row r="690" spans="2:29" ht="15.75" customHeight="1">
      <c r="B690" s="83"/>
      <c r="C690" s="188"/>
      <c r="D690" s="177"/>
      <c r="E690" s="177"/>
      <c r="F690" s="177"/>
      <c r="G690" s="177"/>
      <c r="H690" s="177"/>
      <c r="I690" s="177"/>
      <c r="J690" s="177"/>
      <c r="K690" s="82"/>
      <c r="L690" s="82"/>
      <c r="M690" s="82"/>
      <c r="N690" s="82"/>
      <c r="O690" s="82"/>
      <c r="P690" s="82"/>
      <c r="Q690" s="82"/>
      <c r="R690" s="82"/>
      <c r="S690" s="82"/>
      <c r="T690" s="82"/>
      <c r="U690" s="82"/>
      <c r="V690" s="82"/>
      <c r="W690" s="82"/>
      <c r="X690" s="82"/>
      <c r="Y690" s="82"/>
      <c r="Z690" s="82"/>
      <c r="AA690" s="82"/>
      <c r="AB690" s="82"/>
      <c r="AC690" s="82"/>
    </row>
    <row r="691" spans="2:29" ht="15.75" customHeight="1">
      <c r="B691" s="83"/>
      <c r="C691" s="188"/>
      <c r="D691" s="177"/>
      <c r="E691" s="177"/>
      <c r="F691" s="177"/>
      <c r="G691" s="177"/>
      <c r="H691" s="177"/>
      <c r="I691" s="177"/>
      <c r="J691" s="177"/>
      <c r="K691" s="82"/>
      <c r="L691" s="82"/>
      <c r="M691" s="82"/>
      <c r="N691" s="82"/>
      <c r="O691" s="82"/>
      <c r="P691" s="82"/>
      <c r="Q691" s="82"/>
      <c r="R691" s="82"/>
      <c r="S691" s="82"/>
      <c r="T691" s="82"/>
      <c r="U691" s="82"/>
      <c r="V691" s="82"/>
      <c r="W691" s="82"/>
      <c r="X691" s="82"/>
      <c r="Y691" s="82"/>
      <c r="Z691" s="82"/>
      <c r="AA691" s="82"/>
      <c r="AB691" s="82"/>
      <c r="AC691" s="82"/>
    </row>
    <row r="692" spans="2:29" ht="15.75" customHeight="1">
      <c r="B692" s="83"/>
      <c r="C692" s="188"/>
      <c r="D692" s="177"/>
      <c r="E692" s="177"/>
      <c r="F692" s="177"/>
      <c r="G692" s="177"/>
      <c r="H692" s="177"/>
      <c r="I692" s="177"/>
      <c r="J692" s="177"/>
      <c r="K692" s="82"/>
      <c r="L692" s="82"/>
      <c r="M692" s="82"/>
      <c r="N692" s="82"/>
      <c r="O692" s="82"/>
      <c r="P692" s="82"/>
      <c r="Q692" s="82"/>
      <c r="R692" s="82"/>
      <c r="S692" s="82"/>
      <c r="T692" s="82"/>
      <c r="U692" s="82"/>
      <c r="V692" s="82"/>
      <c r="W692" s="82"/>
      <c r="X692" s="82"/>
      <c r="Y692" s="82"/>
      <c r="Z692" s="82"/>
      <c r="AA692" s="82"/>
      <c r="AB692" s="82"/>
      <c r="AC692" s="82"/>
    </row>
    <row r="693" spans="2:29" ht="15.75" customHeight="1">
      <c r="B693" s="83"/>
      <c r="C693" s="188"/>
      <c r="D693" s="177"/>
      <c r="E693" s="177"/>
      <c r="F693" s="177"/>
      <c r="G693" s="177"/>
      <c r="H693" s="177"/>
      <c r="I693" s="177"/>
      <c r="J693" s="177"/>
      <c r="K693" s="82"/>
      <c r="L693" s="82"/>
      <c r="M693" s="82"/>
      <c r="N693" s="82"/>
      <c r="O693" s="82"/>
      <c r="P693" s="82"/>
      <c r="Q693" s="82"/>
      <c r="R693" s="82"/>
      <c r="S693" s="82"/>
      <c r="T693" s="82"/>
      <c r="U693" s="82"/>
      <c r="V693" s="82"/>
      <c r="W693" s="82"/>
      <c r="X693" s="82"/>
      <c r="Y693" s="82"/>
      <c r="Z693" s="82"/>
      <c r="AA693" s="82"/>
      <c r="AB693" s="82"/>
      <c r="AC693" s="82"/>
    </row>
    <row r="694" spans="2:29" ht="15.75" customHeight="1">
      <c r="B694" s="83"/>
      <c r="C694" s="188"/>
      <c r="D694" s="177"/>
      <c r="E694" s="177"/>
      <c r="F694" s="177"/>
      <c r="G694" s="177"/>
      <c r="H694" s="177"/>
      <c r="I694" s="177"/>
      <c r="J694" s="177"/>
      <c r="K694" s="82"/>
      <c r="L694" s="82"/>
      <c r="M694" s="82"/>
      <c r="N694" s="82"/>
      <c r="O694" s="82"/>
      <c r="P694" s="82"/>
      <c r="Q694" s="82"/>
      <c r="R694" s="82"/>
      <c r="S694" s="82"/>
      <c r="T694" s="82"/>
      <c r="U694" s="82"/>
      <c r="V694" s="82"/>
      <c r="W694" s="82"/>
      <c r="X694" s="82"/>
      <c r="Y694" s="82"/>
      <c r="Z694" s="82"/>
      <c r="AA694" s="82"/>
      <c r="AB694" s="82"/>
      <c r="AC694" s="82"/>
    </row>
    <row r="695" spans="2:29" ht="15.75" customHeight="1">
      <c r="B695" s="83"/>
      <c r="C695" s="188"/>
      <c r="D695" s="177"/>
      <c r="E695" s="177"/>
      <c r="F695" s="177"/>
      <c r="G695" s="177"/>
      <c r="H695" s="177"/>
      <c r="I695" s="177"/>
      <c r="J695" s="177"/>
      <c r="K695" s="82"/>
      <c r="L695" s="82"/>
      <c r="M695" s="82"/>
      <c r="N695" s="82"/>
      <c r="O695" s="82"/>
      <c r="P695" s="82"/>
      <c r="Q695" s="82"/>
      <c r="R695" s="82"/>
      <c r="S695" s="82"/>
      <c r="T695" s="82"/>
      <c r="U695" s="82"/>
      <c r="V695" s="82"/>
      <c r="W695" s="82"/>
      <c r="X695" s="82"/>
      <c r="Y695" s="82"/>
      <c r="Z695" s="82"/>
      <c r="AA695" s="82"/>
      <c r="AB695" s="82"/>
      <c r="AC695" s="82"/>
    </row>
    <row r="696" spans="2:29" ht="15.75" customHeight="1">
      <c r="B696" s="83"/>
      <c r="C696" s="188"/>
      <c r="D696" s="177"/>
      <c r="E696" s="177"/>
      <c r="F696" s="177"/>
      <c r="G696" s="177"/>
      <c r="H696" s="177"/>
      <c r="I696" s="177"/>
      <c r="J696" s="177"/>
      <c r="K696" s="82"/>
      <c r="L696" s="82"/>
      <c r="M696" s="82"/>
      <c r="N696" s="82"/>
      <c r="O696" s="82"/>
      <c r="P696" s="82"/>
      <c r="Q696" s="82"/>
      <c r="R696" s="82"/>
      <c r="S696" s="82"/>
      <c r="T696" s="82"/>
      <c r="U696" s="82"/>
      <c r="V696" s="82"/>
      <c r="W696" s="82"/>
      <c r="X696" s="82"/>
      <c r="Y696" s="82"/>
      <c r="Z696" s="82"/>
      <c r="AA696" s="82"/>
      <c r="AB696" s="82"/>
      <c r="AC696" s="82"/>
    </row>
    <row r="697" spans="2:29" ht="15.75" customHeight="1">
      <c r="B697" s="83"/>
      <c r="C697" s="188"/>
      <c r="D697" s="177"/>
      <c r="E697" s="177"/>
      <c r="F697" s="177"/>
      <c r="G697" s="177"/>
      <c r="H697" s="177"/>
      <c r="I697" s="177"/>
      <c r="J697" s="177"/>
      <c r="K697" s="82"/>
      <c r="L697" s="82"/>
      <c r="M697" s="82"/>
      <c r="N697" s="82"/>
      <c r="O697" s="82"/>
      <c r="P697" s="82"/>
      <c r="Q697" s="82"/>
      <c r="R697" s="82"/>
      <c r="S697" s="82"/>
      <c r="T697" s="82"/>
      <c r="U697" s="82"/>
      <c r="V697" s="82"/>
      <c r="W697" s="82"/>
      <c r="X697" s="82"/>
      <c r="Y697" s="82"/>
      <c r="Z697" s="82"/>
      <c r="AA697" s="82"/>
      <c r="AB697" s="82"/>
      <c r="AC697" s="82"/>
    </row>
    <row r="698" spans="2:29" ht="15.75" customHeight="1">
      <c r="B698" s="83"/>
      <c r="C698" s="188"/>
      <c r="D698" s="177"/>
      <c r="E698" s="177"/>
      <c r="F698" s="177"/>
      <c r="G698" s="177"/>
      <c r="H698" s="177"/>
      <c r="I698" s="177"/>
      <c r="J698" s="177"/>
      <c r="K698" s="82"/>
      <c r="L698" s="82"/>
      <c r="M698" s="82"/>
      <c r="N698" s="82"/>
      <c r="O698" s="82"/>
      <c r="P698" s="82"/>
      <c r="Q698" s="82"/>
      <c r="R698" s="82"/>
      <c r="S698" s="82"/>
      <c r="T698" s="82"/>
      <c r="U698" s="82"/>
      <c r="V698" s="82"/>
      <c r="W698" s="82"/>
      <c r="X698" s="82"/>
      <c r="Y698" s="82"/>
      <c r="Z698" s="82"/>
      <c r="AA698" s="82"/>
      <c r="AB698" s="82"/>
      <c r="AC698" s="82"/>
    </row>
    <row r="699" spans="2:29" ht="15.75" customHeight="1">
      <c r="B699" s="83"/>
      <c r="C699" s="188"/>
      <c r="D699" s="177"/>
      <c r="E699" s="177"/>
      <c r="F699" s="177"/>
      <c r="G699" s="177"/>
      <c r="H699" s="177"/>
      <c r="I699" s="177"/>
      <c r="J699" s="177"/>
      <c r="K699" s="82"/>
      <c r="L699" s="82"/>
      <c r="M699" s="82"/>
      <c r="N699" s="82"/>
      <c r="O699" s="82"/>
      <c r="P699" s="82"/>
      <c r="Q699" s="82"/>
      <c r="R699" s="82"/>
      <c r="S699" s="82"/>
      <c r="T699" s="82"/>
      <c r="U699" s="82"/>
      <c r="V699" s="82"/>
      <c r="W699" s="82"/>
      <c r="X699" s="82"/>
      <c r="Y699" s="82"/>
      <c r="Z699" s="82"/>
      <c r="AA699" s="82"/>
      <c r="AB699" s="82"/>
      <c r="AC699" s="82"/>
    </row>
    <row r="700" spans="2:29" ht="15.75" customHeight="1">
      <c r="B700" s="83"/>
      <c r="C700" s="188"/>
      <c r="D700" s="177"/>
      <c r="E700" s="177"/>
      <c r="F700" s="177"/>
      <c r="G700" s="177"/>
      <c r="H700" s="177"/>
      <c r="I700" s="177"/>
      <c r="J700" s="177"/>
      <c r="K700" s="82"/>
      <c r="L700" s="82"/>
      <c r="M700" s="82"/>
      <c r="N700" s="82"/>
      <c r="O700" s="82"/>
      <c r="P700" s="82"/>
      <c r="Q700" s="82"/>
      <c r="R700" s="82"/>
      <c r="S700" s="82"/>
      <c r="T700" s="82"/>
      <c r="U700" s="82"/>
      <c r="V700" s="82"/>
      <c r="W700" s="82"/>
      <c r="X700" s="82"/>
      <c r="Y700" s="82"/>
      <c r="Z700" s="82"/>
      <c r="AA700" s="82"/>
      <c r="AB700" s="82"/>
      <c r="AC700" s="82"/>
    </row>
    <row r="701" spans="2:29" ht="15.75" customHeight="1">
      <c r="B701" s="83"/>
      <c r="C701" s="188"/>
      <c r="D701" s="177"/>
      <c r="E701" s="177"/>
      <c r="F701" s="177"/>
      <c r="G701" s="177"/>
      <c r="H701" s="177"/>
      <c r="I701" s="177"/>
      <c r="J701" s="177"/>
      <c r="K701" s="82"/>
      <c r="L701" s="82"/>
      <c r="M701" s="82"/>
      <c r="N701" s="82"/>
      <c r="O701" s="82"/>
      <c r="P701" s="82"/>
      <c r="Q701" s="82"/>
      <c r="R701" s="82"/>
      <c r="S701" s="82"/>
      <c r="T701" s="82"/>
      <c r="U701" s="82"/>
      <c r="V701" s="82"/>
      <c r="W701" s="82"/>
      <c r="X701" s="82"/>
      <c r="Y701" s="82"/>
      <c r="Z701" s="82"/>
      <c r="AA701" s="82"/>
      <c r="AB701" s="82"/>
      <c r="AC701" s="82"/>
    </row>
    <row r="702" spans="2:29" ht="15.75" customHeight="1">
      <c r="B702" s="83"/>
      <c r="C702" s="188"/>
      <c r="D702" s="177"/>
      <c r="E702" s="177"/>
      <c r="F702" s="177"/>
      <c r="G702" s="177"/>
      <c r="H702" s="177"/>
      <c r="I702" s="177"/>
      <c r="J702" s="177"/>
      <c r="K702" s="82"/>
      <c r="L702" s="82"/>
      <c r="M702" s="82"/>
      <c r="N702" s="82"/>
      <c r="O702" s="82"/>
      <c r="P702" s="82"/>
      <c r="Q702" s="82"/>
      <c r="R702" s="82"/>
      <c r="S702" s="82"/>
      <c r="T702" s="82"/>
      <c r="U702" s="82"/>
      <c r="V702" s="82"/>
      <c r="W702" s="82"/>
      <c r="X702" s="82"/>
      <c r="Y702" s="82"/>
      <c r="Z702" s="82"/>
      <c r="AA702" s="82"/>
      <c r="AB702" s="82"/>
      <c r="AC702" s="82"/>
    </row>
    <row r="703" spans="2:29" ht="15.75" customHeight="1">
      <c r="B703" s="83"/>
      <c r="C703" s="188"/>
      <c r="D703" s="177"/>
      <c r="E703" s="177"/>
      <c r="F703" s="177"/>
      <c r="G703" s="177"/>
      <c r="H703" s="177"/>
      <c r="I703" s="177"/>
      <c r="J703" s="177"/>
      <c r="K703" s="82"/>
      <c r="L703" s="82"/>
      <c r="M703" s="82"/>
      <c r="N703" s="82"/>
      <c r="O703" s="82"/>
      <c r="P703" s="82"/>
      <c r="Q703" s="82"/>
      <c r="R703" s="82"/>
      <c r="S703" s="82"/>
      <c r="T703" s="82"/>
      <c r="U703" s="82"/>
      <c r="V703" s="82"/>
      <c r="W703" s="82"/>
      <c r="X703" s="82"/>
      <c r="Y703" s="82"/>
      <c r="Z703" s="82"/>
      <c r="AA703" s="82"/>
      <c r="AB703" s="82"/>
      <c r="AC703" s="82"/>
    </row>
    <row r="704" spans="2:29" ht="15.75" customHeight="1">
      <c r="B704" s="83"/>
      <c r="C704" s="188"/>
      <c r="D704" s="177"/>
      <c r="E704" s="177"/>
      <c r="F704" s="177"/>
      <c r="G704" s="177"/>
      <c r="H704" s="177"/>
      <c r="I704" s="177"/>
      <c r="J704" s="177"/>
      <c r="K704" s="82"/>
      <c r="L704" s="82"/>
      <c r="M704" s="82"/>
      <c r="N704" s="82"/>
      <c r="O704" s="82"/>
      <c r="P704" s="82"/>
      <c r="Q704" s="82"/>
      <c r="R704" s="82"/>
      <c r="S704" s="82"/>
      <c r="T704" s="82"/>
      <c r="U704" s="82"/>
      <c r="V704" s="82"/>
      <c r="W704" s="82"/>
      <c r="X704" s="82"/>
      <c r="Y704" s="82"/>
      <c r="Z704" s="82"/>
      <c r="AA704" s="82"/>
      <c r="AB704" s="82"/>
      <c r="AC704" s="82"/>
    </row>
    <row r="705" spans="2:29" ht="15.75" customHeight="1">
      <c r="B705" s="83"/>
      <c r="C705" s="188"/>
      <c r="D705" s="177"/>
      <c r="E705" s="177"/>
      <c r="F705" s="177"/>
      <c r="G705" s="177"/>
      <c r="H705" s="177"/>
      <c r="I705" s="177"/>
      <c r="J705" s="177"/>
      <c r="K705" s="82"/>
      <c r="L705" s="82"/>
      <c r="M705" s="82"/>
      <c r="N705" s="82"/>
      <c r="O705" s="82"/>
      <c r="P705" s="82"/>
      <c r="Q705" s="82"/>
      <c r="R705" s="82"/>
      <c r="S705" s="82"/>
      <c r="T705" s="82"/>
      <c r="U705" s="82"/>
      <c r="V705" s="82"/>
      <c r="W705" s="82"/>
      <c r="X705" s="82"/>
      <c r="Y705" s="82"/>
      <c r="Z705" s="82"/>
      <c r="AA705" s="82"/>
      <c r="AB705" s="82"/>
      <c r="AC705" s="82"/>
    </row>
    <row r="706" spans="2:29" ht="15.75" customHeight="1">
      <c r="B706" s="83"/>
      <c r="C706" s="188"/>
      <c r="D706" s="177"/>
      <c r="E706" s="177"/>
      <c r="F706" s="177"/>
      <c r="G706" s="177"/>
      <c r="H706" s="177"/>
      <c r="I706" s="177"/>
      <c r="J706" s="177"/>
      <c r="K706" s="82"/>
      <c r="L706" s="82"/>
      <c r="M706" s="82"/>
      <c r="N706" s="82"/>
      <c r="O706" s="82"/>
      <c r="P706" s="82"/>
      <c r="Q706" s="82"/>
      <c r="R706" s="82"/>
      <c r="S706" s="82"/>
      <c r="T706" s="82"/>
      <c r="U706" s="82"/>
      <c r="V706" s="82"/>
      <c r="W706" s="82"/>
      <c r="X706" s="82"/>
      <c r="Y706" s="82"/>
      <c r="Z706" s="82"/>
      <c r="AA706" s="82"/>
      <c r="AB706" s="82"/>
      <c r="AC706" s="82"/>
    </row>
    <row r="707" spans="2:29" ht="15.75" customHeight="1">
      <c r="B707" s="83"/>
      <c r="C707" s="188"/>
      <c r="D707" s="177"/>
      <c r="E707" s="177"/>
      <c r="F707" s="177"/>
      <c r="G707" s="177"/>
      <c r="H707" s="177"/>
      <c r="I707" s="177"/>
      <c r="J707" s="177"/>
      <c r="K707" s="82"/>
      <c r="L707" s="82"/>
      <c r="M707" s="82"/>
      <c r="N707" s="82"/>
      <c r="O707" s="82"/>
      <c r="P707" s="82"/>
      <c r="Q707" s="82"/>
      <c r="R707" s="82"/>
      <c r="S707" s="82"/>
      <c r="T707" s="82"/>
      <c r="U707" s="82"/>
      <c r="V707" s="82"/>
      <c r="W707" s="82"/>
      <c r="X707" s="82"/>
      <c r="Y707" s="82"/>
      <c r="Z707" s="82"/>
      <c r="AA707" s="82"/>
      <c r="AB707" s="82"/>
      <c r="AC707" s="82"/>
    </row>
    <row r="708" spans="2:29" ht="15.75" customHeight="1">
      <c r="B708" s="83"/>
      <c r="C708" s="188"/>
      <c r="D708" s="177"/>
      <c r="E708" s="177"/>
      <c r="F708" s="177"/>
      <c r="G708" s="177"/>
      <c r="H708" s="177"/>
      <c r="I708" s="177"/>
      <c r="J708" s="177"/>
      <c r="K708" s="82"/>
      <c r="L708" s="82"/>
      <c r="M708" s="82"/>
      <c r="N708" s="82"/>
      <c r="O708" s="82"/>
      <c r="P708" s="82"/>
      <c r="Q708" s="82"/>
      <c r="R708" s="82"/>
      <c r="S708" s="82"/>
      <c r="T708" s="82"/>
      <c r="U708" s="82"/>
      <c r="V708" s="82"/>
      <c r="W708" s="82"/>
      <c r="X708" s="82"/>
      <c r="Y708" s="82"/>
      <c r="Z708" s="82"/>
      <c r="AA708" s="82"/>
      <c r="AB708" s="82"/>
      <c r="AC708" s="82"/>
    </row>
    <row r="709" spans="2:29" ht="15.75" customHeight="1">
      <c r="B709" s="83"/>
      <c r="C709" s="188"/>
      <c r="D709" s="177"/>
      <c r="E709" s="177"/>
      <c r="F709" s="177"/>
      <c r="G709" s="177"/>
      <c r="H709" s="177"/>
      <c r="I709" s="177"/>
      <c r="J709" s="177"/>
      <c r="K709" s="82"/>
      <c r="L709" s="82"/>
      <c r="M709" s="82"/>
      <c r="N709" s="82"/>
      <c r="O709" s="82"/>
      <c r="P709" s="82"/>
      <c r="Q709" s="82"/>
      <c r="R709" s="82"/>
      <c r="S709" s="82"/>
      <c r="T709" s="82"/>
      <c r="U709" s="82"/>
      <c r="V709" s="82"/>
      <c r="W709" s="82"/>
      <c r="X709" s="82"/>
      <c r="Y709" s="82"/>
      <c r="Z709" s="82"/>
      <c r="AA709" s="82"/>
      <c r="AB709" s="82"/>
      <c r="AC709" s="82"/>
    </row>
    <row r="710" spans="2:29" ht="15.75" customHeight="1">
      <c r="B710" s="83"/>
      <c r="C710" s="188"/>
      <c r="D710" s="177"/>
      <c r="E710" s="177"/>
      <c r="F710" s="177"/>
      <c r="G710" s="177"/>
      <c r="H710" s="177"/>
      <c r="I710" s="177"/>
      <c r="J710" s="177"/>
      <c r="K710" s="82"/>
      <c r="L710" s="82"/>
      <c r="M710" s="82"/>
      <c r="N710" s="82"/>
      <c r="O710" s="82"/>
      <c r="P710" s="82"/>
      <c r="Q710" s="82"/>
      <c r="R710" s="82"/>
      <c r="S710" s="82"/>
      <c r="T710" s="82"/>
      <c r="U710" s="82"/>
      <c r="V710" s="82"/>
      <c r="W710" s="82"/>
      <c r="X710" s="82"/>
      <c r="Y710" s="82"/>
      <c r="Z710" s="82"/>
      <c r="AA710" s="82"/>
      <c r="AB710" s="82"/>
      <c r="AC710" s="82"/>
    </row>
    <row r="711" spans="2:29" ht="15.75" customHeight="1">
      <c r="B711" s="83"/>
      <c r="C711" s="188"/>
      <c r="D711" s="177"/>
      <c r="E711" s="177"/>
      <c r="F711" s="177"/>
      <c r="G711" s="177"/>
      <c r="H711" s="177"/>
      <c r="I711" s="177"/>
      <c r="J711" s="177"/>
      <c r="K711" s="82"/>
      <c r="L711" s="82"/>
      <c r="M711" s="82"/>
      <c r="N711" s="82"/>
      <c r="O711" s="82"/>
      <c r="P711" s="82"/>
      <c r="Q711" s="82"/>
      <c r="R711" s="82"/>
      <c r="S711" s="82"/>
      <c r="T711" s="82"/>
      <c r="U711" s="82"/>
      <c r="V711" s="82"/>
      <c r="W711" s="82"/>
      <c r="X711" s="82"/>
      <c r="Y711" s="82"/>
      <c r="Z711" s="82"/>
      <c r="AA711" s="82"/>
      <c r="AB711" s="82"/>
      <c r="AC711" s="82"/>
    </row>
    <row r="712" spans="2:29" ht="15.75" customHeight="1">
      <c r="B712" s="83"/>
      <c r="C712" s="188"/>
      <c r="D712" s="177"/>
      <c r="E712" s="177"/>
      <c r="F712" s="177"/>
      <c r="G712" s="177"/>
      <c r="H712" s="177"/>
      <c r="I712" s="177"/>
      <c r="J712" s="177"/>
      <c r="K712" s="82"/>
      <c r="L712" s="82"/>
      <c r="M712" s="82"/>
      <c r="N712" s="82"/>
      <c r="O712" s="82"/>
      <c r="P712" s="82"/>
      <c r="Q712" s="82"/>
      <c r="R712" s="82"/>
      <c r="S712" s="82"/>
      <c r="T712" s="82"/>
      <c r="U712" s="82"/>
      <c r="V712" s="82"/>
      <c r="W712" s="82"/>
      <c r="X712" s="82"/>
      <c r="Y712" s="82"/>
      <c r="Z712" s="82"/>
      <c r="AA712" s="82"/>
      <c r="AB712" s="82"/>
      <c r="AC712" s="82"/>
    </row>
    <row r="713" spans="2:29" ht="15.75" customHeight="1">
      <c r="B713" s="83"/>
      <c r="C713" s="188"/>
      <c r="D713" s="177"/>
      <c r="E713" s="177"/>
      <c r="F713" s="177"/>
      <c r="G713" s="177"/>
      <c r="H713" s="177"/>
      <c r="I713" s="177"/>
      <c r="J713" s="177"/>
      <c r="K713" s="82"/>
      <c r="L713" s="82"/>
      <c r="M713" s="82"/>
      <c r="N713" s="82"/>
      <c r="O713" s="82"/>
      <c r="P713" s="82"/>
      <c r="Q713" s="82"/>
      <c r="R713" s="82"/>
      <c r="S713" s="82"/>
      <c r="T713" s="82"/>
      <c r="U713" s="82"/>
      <c r="V713" s="82"/>
      <c r="W713" s="82"/>
      <c r="X713" s="82"/>
      <c r="Y713" s="82"/>
      <c r="Z713" s="82"/>
      <c r="AA713" s="82"/>
      <c r="AB713" s="82"/>
      <c r="AC713" s="82"/>
    </row>
    <row r="714" spans="2:29" ht="15.75" customHeight="1">
      <c r="B714" s="83"/>
      <c r="C714" s="188"/>
      <c r="D714" s="177"/>
      <c r="E714" s="177"/>
      <c r="F714" s="177"/>
      <c r="G714" s="177"/>
      <c r="H714" s="177"/>
      <c r="I714" s="177"/>
      <c r="J714" s="177"/>
      <c r="K714" s="82"/>
      <c r="L714" s="82"/>
      <c r="M714" s="82"/>
      <c r="N714" s="82"/>
      <c r="O714" s="82"/>
      <c r="P714" s="82"/>
      <c r="Q714" s="82"/>
      <c r="R714" s="82"/>
      <c r="S714" s="82"/>
      <c r="T714" s="82"/>
      <c r="U714" s="82"/>
      <c r="V714" s="82"/>
      <c r="W714" s="82"/>
      <c r="X714" s="82"/>
      <c r="Y714" s="82"/>
      <c r="Z714" s="82"/>
      <c r="AA714" s="82"/>
      <c r="AB714" s="82"/>
      <c r="AC714" s="82"/>
    </row>
    <row r="715" spans="2:29" ht="15.75" customHeight="1">
      <c r="B715" s="83"/>
      <c r="C715" s="188"/>
      <c r="D715" s="177"/>
      <c r="E715" s="177"/>
      <c r="F715" s="177"/>
      <c r="G715" s="177"/>
      <c r="H715" s="177"/>
      <c r="I715" s="177"/>
      <c r="J715" s="177"/>
      <c r="K715" s="82"/>
      <c r="L715" s="82"/>
      <c r="M715" s="82"/>
      <c r="N715" s="82"/>
      <c r="O715" s="82"/>
      <c r="P715" s="82"/>
      <c r="Q715" s="82"/>
      <c r="R715" s="82"/>
      <c r="S715" s="82"/>
      <c r="T715" s="82"/>
      <c r="U715" s="82"/>
      <c r="V715" s="82"/>
      <c r="W715" s="82"/>
      <c r="X715" s="82"/>
      <c r="Y715" s="82"/>
      <c r="Z715" s="82"/>
      <c r="AA715" s="82"/>
      <c r="AB715" s="82"/>
      <c r="AC715" s="82"/>
    </row>
    <row r="716" spans="2:29" ht="15.75" customHeight="1">
      <c r="B716" s="83"/>
      <c r="C716" s="188"/>
      <c r="D716" s="177"/>
      <c r="E716" s="177"/>
      <c r="F716" s="177"/>
      <c r="G716" s="177"/>
      <c r="H716" s="177"/>
      <c r="I716" s="177"/>
      <c r="J716" s="177"/>
      <c r="K716" s="82"/>
      <c r="L716" s="82"/>
      <c r="M716" s="82"/>
      <c r="N716" s="82"/>
      <c r="O716" s="82"/>
      <c r="P716" s="82"/>
      <c r="Q716" s="82"/>
      <c r="R716" s="82"/>
      <c r="S716" s="82"/>
      <c r="T716" s="82"/>
      <c r="U716" s="82"/>
      <c r="V716" s="82"/>
      <c r="W716" s="82"/>
      <c r="X716" s="82"/>
      <c r="Y716" s="82"/>
      <c r="Z716" s="82"/>
      <c r="AA716" s="82"/>
      <c r="AB716" s="82"/>
      <c r="AC716" s="82"/>
    </row>
    <row r="717" spans="2:29" ht="15.75" customHeight="1">
      <c r="B717" s="83"/>
      <c r="C717" s="188"/>
      <c r="D717" s="177"/>
      <c r="E717" s="177"/>
      <c r="F717" s="177"/>
      <c r="G717" s="177"/>
      <c r="H717" s="177"/>
      <c r="I717" s="177"/>
      <c r="J717" s="177"/>
      <c r="K717" s="82"/>
      <c r="L717" s="82"/>
      <c r="M717" s="82"/>
      <c r="N717" s="82"/>
      <c r="O717" s="82"/>
      <c r="P717" s="82"/>
      <c r="Q717" s="82"/>
      <c r="R717" s="82"/>
      <c r="S717" s="82"/>
      <c r="T717" s="82"/>
      <c r="U717" s="82"/>
      <c r="V717" s="82"/>
      <c r="W717" s="82"/>
      <c r="X717" s="82"/>
      <c r="Y717" s="82"/>
      <c r="Z717" s="82"/>
      <c r="AA717" s="82"/>
      <c r="AB717" s="82"/>
      <c r="AC717" s="82"/>
    </row>
    <row r="718" spans="2:29" ht="15.75" customHeight="1">
      <c r="B718" s="83"/>
      <c r="C718" s="188"/>
      <c r="D718" s="177"/>
      <c r="E718" s="177"/>
      <c r="F718" s="177"/>
      <c r="G718" s="177"/>
      <c r="H718" s="177"/>
      <c r="I718" s="177"/>
      <c r="J718" s="177"/>
      <c r="K718" s="82"/>
      <c r="L718" s="82"/>
      <c r="M718" s="82"/>
      <c r="N718" s="82"/>
      <c r="O718" s="82"/>
      <c r="P718" s="82"/>
      <c r="Q718" s="82"/>
      <c r="R718" s="82"/>
      <c r="S718" s="82"/>
      <c r="T718" s="82"/>
      <c r="U718" s="82"/>
      <c r="V718" s="82"/>
      <c r="W718" s="82"/>
      <c r="X718" s="82"/>
      <c r="Y718" s="82"/>
      <c r="Z718" s="82"/>
      <c r="AA718" s="82"/>
      <c r="AB718" s="82"/>
      <c r="AC718" s="82"/>
    </row>
    <row r="719" spans="2:29" ht="15.75" customHeight="1">
      <c r="B719" s="83"/>
      <c r="C719" s="188"/>
      <c r="D719" s="177"/>
      <c r="E719" s="177"/>
      <c r="F719" s="177"/>
      <c r="G719" s="177"/>
      <c r="H719" s="177"/>
      <c r="I719" s="177"/>
      <c r="J719" s="177"/>
      <c r="K719" s="82"/>
      <c r="L719" s="82"/>
      <c r="M719" s="82"/>
      <c r="N719" s="82"/>
      <c r="O719" s="82"/>
      <c r="P719" s="82"/>
      <c r="Q719" s="82"/>
      <c r="R719" s="82"/>
      <c r="S719" s="82"/>
      <c r="T719" s="82"/>
      <c r="U719" s="82"/>
      <c r="V719" s="82"/>
      <c r="W719" s="82"/>
      <c r="X719" s="82"/>
      <c r="Y719" s="82"/>
      <c r="Z719" s="82"/>
      <c r="AA719" s="82"/>
      <c r="AB719" s="82"/>
      <c r="AC719" s="82"/>
    </row>
    <row r="720" spans="2:29" ht="15.75" customHeight="1">
      <c r="B720" s="83"/>
      <c r="C720" s="188"/>
      <c r="D720" s="177"/>
      <c r="E720" s="177"/>
      <c r="F720" s="177"/>
      <c r="G720" s="177"/>
      <c r="H720" s="177"/>
      <c r="I720" s="177"/>
      <c r="J720" s="177"/>
      <c r="K720" s="82"/>
      <c r="L720" s="82"/>
      <c r="M720" s="82"/>
      <c r="N720" s="82"/>
      <c r="O720" s="82"/>
      <c r="P720" s="82"/>
      <c r="Q720" s="82"/>
      <c r="R720" s="82"/>
      <c r="S720" s="82"/>
      <c r="T720" s="82"/>
      <c r="U720" s="82"/>
      <c r="V720" s="82"/>
      <c r="W720" s="82"/>
      <c r="X720" s="82"/>
      <c r="Y720" s="82"/>
      <c r="Z720" s="82"/>
      <c r="AA720" s="82"/>
      <c r="AB720" s="82"/>
      <c r="AC720" s="82"/>
    </row>
    <row r="721" spans="2:29" ht="15.75" customHeight="1">
      <c r="B721" s="83"/>
      <c r="C721" s="188"/>
      <c r="D721" s="177"/>
      <c r="E721" s="177"/>
      <c r="F721" s="177"/>
      <c r="G721" s="177"/>
      <c r="H721" s="177"/>
      <c r="I721" s="177"/>
      <c r="J721" s="177"/>
      <c r="K721" s="82"/>
      <c r="L721" s="82"/>
      <c r="M721" s="82"/>
      <c r="N721" s="82"/>
      <c r="O721" s="82"/>
      <c r="P721" s="82"/>
      <c r="Q721" s="82"/>
      <c r="R721" s="82"/>
      <c r="S721" s="82"/>
      <c r="T721" s="82"/>
      <c r="U721" s="82"/>
      <c r="V721" s="82"/>
      <c r="W721" s="82"/>
      <c r="X721" s="82"/>
      <c r="Y721" s="82"/>
      <c r="Z721" s="82"/>
      <c r="AA721" s="82"/>
      <c r="AB721" s="82"/>
      <c r="AC721" s="82"/>
    </row>
    <row r="722" spans="2:29" ht="15.75" customHeight="1">
      <c r="B722" s="83"/>
      <c r="C722" s="188"/>
      <c r="D722" s="177"/>
      <c r="E722" s="177"/>
      <c r="F722" s="177"/>
      <c r="G722" s="177"/>
      <c r="H722" s="177"/>
      <c r="I722" s="177"/>
      <c r="J722" s="177"/>
      <c r="K722" s="82"/>
      <c r="L722" s="82"/>
      <c r="M722" s="82"/>
      <c r="N722" s="82"/>
      <c r="O722" s="82"/>
      <c r="P722" s="82"/>
      <c r="Q722" s="82"/>
      <c r="R722" s="82"/>
      <c r="S722" s="82"/>
      <c r="T722" s="82"/>
      <c r="U722" s="82"/>
      <c r="V722" s="82"/>
      <c r="W722" s="82"/>
      <c r="X722" s="82"/>
      <c r="Y722" s="82"/>
      <c r="Z722" s="82"/>
      <c r="AA722" s="82"/>
      <c r="AB722" s="82"/>
      <c r="AC722" s="82"/>
    </row>
    <row r="723" spans="2:29" ht="15.75" customHeight="1">
      <c r="B723" s="83"/>
      <c r="C723" s="188"/>
      <c r="D723" s="177"/>
      <c r="E723" s="177"/>
      <c r="F723" s="177"/>
      <c r="G723" s="177"/>
      <c r="H723" s="177"/>
      <c r="I723" s="177"/>
      <c r="J723" s="177"/>
      <c r="K723" s="82"/>
      <c r="L723" s="82"/>
      <c r="M723" s="82"/>
      <c r="N723" s="82"/>
      <c r="O723" s="82"/>
      <c r="P723" s="82"/>
      <c r="Q723" s="82"/>
      <c r="R723" s="82"/>
      <c r="S723" s="82"/>
      <c r="T723" s="82"/>
      <c r="U723" s="82"/>
      <c r="V723" s="82"/>
      <c r="W723" s="82"/>
      <c r="X723" s="82"/>
      <c r="Y723" s="82"/>
      <c r="Z723" s="82"/>
      <c r="AA723" s="82"/>
      <c r="AB723" s="82"/>
      <c r="AC723" s="82"/>
    </row>
    <row r="724" spans="2:29" ht="15.75" customHeight="1">
      <c r="B724" s="83"/>
      <c r="C724" s="188"/>
      <c r="D724" s="177"/>
      <c r="E724" s="177"/>
      <c r="F724" s="177"/>
      <c r="G724" s="177"/>
      <c r="H724" s="177"/>
      <c r="I724" s="177"/>
      <c r="J724" s="177"/>
      <c r="K724" s="82"/>
      <c r="L724" s="82"/>
      <c r="M724" s="82"/>
      <c r="N724" s="82"/>
      <c r="O724" s="82"/>
      <c r="P724" s="82"/>
      <c r="Q724" s="82"/>
      <c r="R724" s="82"/>
      <c r="S724" s="82"/>
      <c r="T724" s="82"/>
      <c r="U724" s="82"/>
      <c r="V724" s="82"/>
      <c r="W724" s="82"/>
      <c r="X724" s="82"/>
      <c r="Y724" s="82"/>
      <c r="Z724" s="82"/>
      <c r="AA724" s="82"/>
      <c r="AB724" s="82"/>
      <c r="AC724" s="82"/>
    </row>
    <row r="725" spans="2:29" ht="15.75" customHeight="1">
      <c r="B725" s="83"/>
      <c r="C725" s="188"/>
      <c r="D725" s="177"/>
      <c r="E725" s="177"/>
      <c r="F725" s="177"/>
      <c r="G725" s="177"/>
      <c r="H725" s="177"/>
      <c r="I725" s="177"/>
      <c r="J725" s="177"/>
      <c r="K725" s="82"/>
      <c r="L725" s="82"/>
      <c r="M725" s="82"/>
      <c r="N725" s="82"/>
      <c r="O725" s="82"/>
      <c r="P725" s="82"/>
      <c r="Q725" s="82"/>
      <c r="R725" s="82"/>
      <c r="S725" s="82"/>
      <c r="T725" s="82"/>
      <c r="U725" s="82"/>
      <c r="V725" s="82"/>
      <c r="W725" s="82"/>
      <c r="X725" s="82"/>
      <c r="Y725" s="82"/>
      <c r="Z725" s="82"/>
      <c r="AA725" s="82"/>
      <c r="AB725" s="82"/>
      <c r="AC725" s="82"/>
    </row>
    <row r="726" spans="2:29" ht="15.75" customHeight="1">
      <c r="B726" s="83"/>
      <c r="C726" s="188"/>
      <c r="D726" s="177"/>
      <c r="E726" s="177"/>
      <c r="F726" s="177"/>
      <c r="G726" s="177"/>
      <c r="H726" s="177"/>
      <c r="I726" s="177"/>
      <c r="J726" s="177"/>
      <c r="K726" s="82"/>
      <c r="L726" s="82"/>
      <c r="M726" s="82"/>
      <c r="N726" s="82"/>
      <c r="O726" s="82"/>
      <c r="P726" s="82"/>
      <c r="Q726" s="82"/>
      <c r="R726" s="82"/>
      <c r="S726" s="82"/>
      <c r="T726" s="82"/>
      <c r="U726" s="82"/>
      <c r="V726" s="82"/>
      <c r="W726" s="82"/>
      <c r="X726" s="82"/>
      <c r="Y726" s="82"/>
      <c r="Z726" s="82"/>
      <c r="AA726" s="82"/>
      <c r="AB726" s="82"/>
      <c r="AC726" s="82"/>
    </row>
    <row r="727" spans="2:29" ht="15.75" customHeight="1">
      <c r="B727" s="83"/>
      <c r="C727" s="188"/>
      <c r="D727" s="177"/>
      <c r="E727" s="177"/>
      <c r="F727" s="177"/>
      <c r="G727" s="177"/>
      <c r="H727" s="177"/>
      <c r="I727" s="177"/>
      <c r="J727" s="177"/>
      <c r="K727" s="82"/>
      <c r="L727" s="82"/>
      <c r="M727" s="82"/>
      <c r="N727" s="82"/>
      <c r="O727" s="82"/>
      <c r="P727" s="82"/>
      <c r="Q727" s="82"/>
      <c r="R727" s="82"/>
      <c r="S727" s="82"/>
      <c r="T727" s="82"/>
      <c r="U727" s="82"/>
      <c r="V727" s="82"/>
      <c r="W727" s="82"/>
      <c r="X727" s="82"/>
      <c r="Y727" s="82"/>
      <c r="Z727" s="82"/>
      <c r="AA727" s="82"/>
      <c r="AB727" s="82"/>
      <c r="AC727" s="82"/>
    </row>
    <row r="728" spans="2:29" ht="15.75" customHeight="1">
      <c r="B728" s="83"/>
      <c r="C728" s="188"/>
      <c r="D728" s="177"/>
      <c r="E728" s="177"/>
      <c r="F728" s="177"/>
      <c r="G728" s="177"/>
      <c r="H728" s="177"/>
      <c r="I728" s="177"/>
      <c r="J728" s="177"/>
      <c r="K728" s="82"/>
      <c r="L728" s="82"/>
      <c r="M728" s="82"/>
      <c r="N728" s="82"/>
      <c r="O728" s="82"/>
      <c r="P728" s="82"/>
      <c r="Q728" s="82"/>
      <c r="R728" s="82"/>
      <c r="S728" s="82"/>
      <c r="T728" s="82"/>
      <c r="U728" s="82"/>
      <c r="V728" s="82"/>
      <c r="W728" s="82"/>
      <c r="X728" s="82"/>
      <c r="Y728" s="82"/>
      <c r="Z728" s="82"/>
      <c r="AA728" s="82"/>
      <c r="AB728" s="82"/>
      <c r="AC728" s="82"/>
    </row>
    <row r="729" spans="2:29" ht="15.75" customHeight="1">
      <c r="B729" s="83"/>
      <c r="C729" s="188"/>
      <c r="D729" s="177"/>
      <c r="E729" s="177"/>
      <c r="F729" s="177"/>
      <c r="G729" s="177"/>
      <c r="H729" s="177"/>
      <c r="I729" s="177"/>
      <c r="J729" s="177"/>
      <c r="K729" s="82"/>
      <c r="L729" s="82"/>
      <c r="M729" s="82"/>
      <c r="N729" s="82"/>
      <c r="O729" s="82"/>
      <c r="P729" s="82"/>
      <c r="Q729" s="82"/>
      <c r="R729" s="82"/>
      <c r="S729" s="82"/>
      <c r="T729" s="82"/>
      <c r="U729" s="82"/>
      <c r="V729" s="82"/>
      <c r="W729" s="82"/>
      <c r="X729" s="82"/>
      <c r="Y729" s="82"/>
      <c r="Z729" s="82"/>
      <c r="AA729" s="82"/>
      <c r="AB729" s="82"/>
      <c r="AC729" s="82"/>
    </row>
    <row r="730" spans="2:29" ht="15.75" customHeight="1">
      <c r="B730" s="83"/>
      <c r="C730" s="188"/>
      <c r="D730" s="177"/>
      <c r="E730" s="177"/>
      <c r="F730" s="177"/>
      <c r="G730" s="177"/>
      <c r="H730" s="177"/>
      <c r="I730" s="177"/>
      <c r="J730" s="177"/>
      <c r="K730" s="82"/>
      <c r="L730" s="82"/>
      <c r="M730" s="82"/>
      <c r="N730" s="82"/>
      <c r="O730" s="82"/>
      <c r="P730" s="82"/>
      <c r="Q730" s="82"/>
      <c r="R730" s="82"/>
      <c r="S730" s="82"/>
      <c r="T730" s="82"/>
      <c r="U730" s="82"/>
      <c r="V730" s="82"/>
      <c r="W730" s="82"/>
      <c r="X730" s="82"/>
      <c r="Y730" s="82"/>
      <c r="Z730" s="82"/>
      <c r="AA730" s="82"/>
      <c r="AB730" s="82"/>
      <c r="AC730" s="82"/>
    </row>
    <row r="731" spans="2:29" ht="15.75" customHeight="1">
      <c r="B731" s="83"/>
      <c r="C731" s="188"/>
      <c r="D731" s="177"/>
      <c r="E731" s="177"/>
      <c r="F731" s="177"/>
      <c r="G731" s="177"/>
      <c r="H731" s="177"/>
      <c r="I731" s="177"/>
      <c r="J731" s="177"/>
      <c r="K731" s="82"/>
      <c r="L731" s="82"/>
      <c r="M731" s="82"/>
      <c r="N731" s="82"/>
      <c r="O731" s="82"/>
      <c r="P731" s="82"/>
      <c r="Q731" s="82"/>
      <c r="R731" s="82"/>
      <c r="S731" s="82"/>
      <c r="T731" s="82"/>
      <c r="U731" s="82"/>
      <c r="V731" s="82"/>
      <c r="W731" s="82"/>
      <c r="X731" s="82"/>
      <c r="Y731" s="82"/>
      <c r="Z731" s="82"/>
      <c r="AA731" s="82"/>
      <c r="AB731" s="82"/>
      <c r="AC731" s="82"/>
    </row>
    <row r="732" spans="2:29" ht="15.75" customHeight="1">
      <c r="B732" s="83"/>
      <c r="C732" s="188"/>
      <c r="D732" s="177"/>
      <c r="E732" s="177"/>
      <c r="F732" s="177"/>
      <c r="G732" s="177"/>
      <c r="H732" s="177"/>
      <c r="I732" s="177"/>
      <c r="J732" s="177"/>
      <c r="K732" s="82"/>
      <c r="L732" s="82"/>
      <c r="M732" s="82"/>
      <c r="N732" s="82"/>
      <c r="O732" s="82"/>
      <c r="P732" s="82"/>
      <c r="Q732" s="82"/>
      <c r="R732" s="82"/>
      <c r="S732" s="82"/>
      <c r="T732" s="82"/>
      <c r="U732" s="82"/>
      <c r="V732" s="82"/>
      <c r="W732" s="82"/>
      <c r="X732" s="82"/>
      <c r="Y732" s="82"/>
      <c r="Z732" s="82"/>
      <c r="AA732" s="82"/>
      <c r="AB732" s="82"/>
      <c r="AC732" s="82"/>
    </row>
    <row r="733" spans="2:29" ht="15.75" customHeight="1">
      <c r="B733" s="83"/>
      <c r="C733" s="188"/>
      <c r="D733" s="177"/>
      <c r="E733" s="177"/>
      <c r="F733" s="177"/>
      <c r="G733" s="177"/>
      <c r="H733" s="177"/>
      <c r="I733" s="177"/>
      <c r="J733" s="177"/>
      <c r="K733" s="82"/>
      <c r="L733" s="82"/>
      <c r="M733" s="82"/>
      <c r="N733" s="82"/>
      <c r="O733" s="82"/>
      <c r="P733" s="82"/>
      <c r="Q733" s="82"/>
      <c r="R733" s="82"/>
      <c r="S733" s="82"/>
      <c r="T733" s="82"/>
      <c r="U733" s="82"/>
      <c r="V733" s="82"/>
      <c r="W733" s="82"/>
      <c r="X733" s="82"/>
      <c r="Y733" s="82"/>
      <c r="Z733" s="82"/>
      <c r="AA733" s="82"/>
      <c r="AB733" s="82"/>
      <c r="AC733" s="82"/>
    </row>
    <row r="734" spans="2:29" ht="15.75" customHeight="1">
      <c r="B734" s="83"/>
      <c r="C734" s="188"/>
      <c r="D734" s="177"/>
      <c r="E734" s="177"/>
      <c r="F734" s="177"/>
      <c r="G734" s="177"/>
      <c r="H734" s="177"/>
      <c r="I734" s="177"/>
      <c r="J734" s="177"/>
      <c r="K734" s="82"/>
      <c r="L734" s="82"/>
      <c r="M734" s="82"/>
      <c r="N734" s="82"/>
      <c r="O734" s="82"/>
      <c r="P734" s="82"/>
      <c r="Q734" s="82"/>
      <c r="R734" s="82"/>
      <c r="S734" s="82"/>
      <c r="T734" s="82"/>
      <c r="U734" s="82"/>
      <c r="V734" s="82"/>
      <c r="W734" s="82"/>
      <c r="X734" s="82"/>
      <c r="Y734" s="82"/>
      <c r="Z734" s="82"/>
      <c r="AA734" s="82"/>
      <c r="AB734" s="82"/>
      <c r="AC734" s="82"/>
    </row>
    <row r="735" spans="2:29" ht="15.75" customHeight="1">
      <c r="B735" s="83"/>
      <c r="C735" s="188"/>
      <c r="D735" s="177"/>
      <c r="E735" s="177"/>
      <c r="F735" s="177"/>
      <c r="G735" s="177"/>
      <c r="H735" s="177"/>
      <c r="I735" s="177"/>
      <c r="J735" s="177"/>
      <c r="K735" s="82"/>
      <c r="L735" s="82"/>
      <c r="M735" s="82"/>
      <c r="N735" s="82"/>
      <c r="O735" s="82"/>
      <c r="P735" s="82"/>
      <c r="Q735" s="82"/>
      <c r="R735" s="82"/>
      <c r="S735" s="82"/>
      <c r="T735" s="82"/>
      <c r="U735" s="82"/>
      <c r="V735" s="82"/>
      <c r="W735" s="82"/>
      <c r="X735" s="82"/>
      <c r="Y735" s="82"/>
      <c r="Z735" s="82"/>
      <c r="AA735" s="82"/>
      <c r="AB735" s="82"/>
      <c r="AC735" s="82"/>
    </row>
    <row r="736" spans="2:29" ht="15.75" customHeight="1">
      <c r="B736" s="83"/>
      <c r="C736" s="188"/>
      <c r="D736" s="177"/>
      <c r="E736" s="177"/>
      <c r="F736" s="177"/>
      <c r="G736" s="177"/>
      <c r="H736" s="177"/>
      <c r="I736" s="177"/>
      <c r="J736" s="177"/>
      <c r="K736" s="82"/>
      <c r="L736" s="82"/>
      <c r="M736" s="82"/>
      <c r="N736" s="82"/>
      <c r="O736" s="82"/>
      <c r="P736" s="82"/>
      <c r="Q736" s="82"/>
      <c r="R736" s="82"/>
      <c r="S736" s="82"/>
      <c r="T736" s="82"/>
      <c r="U736" s="82"/>
      <c r="V736" s="82"/>
      <c r="W736" s="82"/>
      <c r="X736" s="82"/>
      <c r="Y736" s="82"/>
      <c r="Z736" s="82"/>
      <c r="AA736" s="82"/>
      <c r="AB736" s="82"/>
      <c r="AC736" s="82"/>
    </row>
    <row r="737" spans="2:29" ht="15.75" customHeight="1">
      <c r="B737" s="83"/>
      <c r="C737" s="188"/>
      <c r="D737" s="177"/>
      <c r="E737" s="177"/>
      <c r="F737" s="177"/>
      <c r="G737" s="177"/>
      <c r="H737" s="177"/>
      <c r="I737" s="177"/>
      <c r="J737" s="177"/>
      <c r="K737" s="82"/>
      <c r="L737" s="82"/>
      <c r="M737" s="82"/>
      <c r="N737" s="82"/>
      <c r="O737" s="82"/>
      <c r="P737" s="82"/>
      <c r="Q737" s="82"/>
      <c r="R737" s="82"/>
      <c r="S737" s="82"/>
      <c r="T737" s="82"/>
      <c r="U737" s="82"/>
      <c r="V737" s="82"/>
      <c r="W737" s="82"/>
      <c r="X737" s="82"/>
      <c r="Y737" s="82"/>
      <c r="Z737" s="82"/>
      <c r="AA737" s="82"/>
      <c r="AB737" s="82"/>
      <c r="AC737" s="82"/>
    </row>
    <row r="738" spans="2:29" ht="15.75" customHeight="1">
      <c r="B738" s="83"/>
      <c r="C738" s="188"/>
      <c r="D738" s="177"/>
      <c r="E738" s="177"/>
      <c r="F738" s="177"/>
      <c r="G738" s="177"/>
      <c r="H738" s="177"/>
      <c r="I738" s="177"/>
      <c r="J738" s="177"/>
      <c r="K738" s="82"/>
      <c r="L738" s="82"/>
      <c r="M738" s="82"/>
      <c r="N738" s="82"/>
      <c r="O738" s="82"/>
      <c r="P738" s="82"/>
      <c r="Q738" s="82"/>
      <c r="R738" s="82"/>
      <c r="S738" s="82"/>
      <c r="T738" s="82"/>
      <c r="U738" s="82"/>
      <c r="V738" s="82"/>
      <c r="W738" s="82"/>
      <c r="X738" s="82"/>
      <c r="Y738" s="82"/>
      <c r="Z738" s="82"/>
      <c r="AA738" s="82"/>
      <c r="AB738" s="82"/>
      <c r="AC738" s="82"/>
    </row>
    <row r="739" spans="2:29" ht="15.75" customHeight="1">
      <c r="B739" s="83"/>
      <c r="C739" s="188"/>
      <c r="D739" s="177"/>
      <c r="E739" s="177"/>
      <c r="F739" s="177"/>
      <c r="G739" s="177"/>
      <c r="H739" s="177"/>
      <c r="I739" s="177"/>
      <c r="J739" s="177"/>
      <c r="K739" s="82"/>
      <c r="L739" s="82"/>
      <c r="M739" s="82"/>
      <c r="N739" s="82"/>
      <c r="O739" s="82"/>
      <c r="P739" s="82"/>
      <c r="Q739" s="82"/>
      <c r="R739" s="82"/>
      <c r="S739" s="82"/>
      <c r="T739" s="82"/>
      <c r="U739" s="82"/>
      <c r="V739" s="82"/>
      <c r="W739" s="82"/>
      <c r="X739" s="82"/>
      <c r="Y739" s="82"/>
      <c r="Z739" s="82"/>
      <c r="AA739" s="82"/>
      <c r="AB739" s="82"/>
      <c r="AC739" s="82"/>
    </row>
    <row r="740" spans="2:29" ht="15.75" customHeight="1">
      <c r="B740" s="83"/>
      <c r="C740" s="188"/>
      <c r="D740" s="177"/>
      <c r="E740" s="177"/>
      <c r="F740" s="177"/>
      <c r="G740" s="177"/>
      <c r="H740" s="177"/>
      <c r="I740" s="177"/>
      <c r="J740" s="177"/>
      <c r="K740" s="82"/>
      <c r="L740" s="82"/>
      <c r="M740" s="82"/>
      <c r="N740" s="82"/>
      <c r="O740" s="82"/>
      <c r="P740" s="82"/>
      <c r="Q740" s="82"/>
      <c r="R740" s="82"/>
      <c r="S740" s="82"/>
      <c r="T740" s="82"/>
      <c r="U740" s="82"/>
      <c r="V740" s="82"/>
      <c r="W740" s="82"/>
      <c r="X740" s="82"/>
      <c r="Y740" s="82"/>
      <c r="Z740" s="82"/>
      <c r="AA740" s="82"/>
      <c r="AB740" s="82"/>
      <c r="AC740" s="82"/>
    </row>
    <row r="741" spans="2:29" ht="15.75" customHeight="1">
      <c r="B741" s="83"/>
      <c r="C741" s="188"/>
      <c r="D741" s="177"/>
      <c r="E741" s="177"/>
      <c r="F741" s="177"/>
      <c r="G741" s="177"/>
      <c r="H741" s="177"/>
      <c r="I741" s="177"/>
      <c r="J741" s="177"/>
      <c r="K741" s="82"/>
      <c r="L741" s="82"/>
      <c r="M741" s="82"/>
      <c r="N741" s="82"/>
      <c r="O741" s="82"/>
      <c r="P741" s="82"/>
      <c r="Q741" s="82"/>
      <c r="R741" s="82"/>
      <c r="S741" s="82"/>
      <c r="T741" s="82"/>
      <c r="U741" s="82"/>
      <c r="V741" s="82"/>
      <c r="W741" s="82"/>
      <c r="X741" s="82"/>
      <c r="Y741" s="82"/>
      <c r="Z741" s="82"/>
      <c r="AA741" s="82"/>
      <c r="AB741" s="82"/>
      <c r="AC741" s="82"/>
    </row>
    <row r="742" spans="2:29" ht="15.75" customHeight="1">
      <c r="B742" s="83"/>
      <c r="C742" s="188"/>
      <c r="D742" s="177"/>
      <c r="E742" s="177"/>
      <c r="F742" s="177"/>
      <c r="G742" s="177"/>
      <c r="H742" s="177"/>
      <c r="I742" s="177"/>
      <c r="J742" s="177"/>
      <c r="K742" s="82"/>
      <c r="L742" s="82"/>
      <c r="M742" s="82"/>
      <c r="N742" s="82"/>
      <c r="O742" s="82"/>
      <c r="P742" s="82"/>
      <c r="Q742" s="82"/>
      <c r="R742" s="82"/>
      <c r="S742" s="82"/>
      <c r="T742" s="82"/>
      <c r="U742" s="82"/>
      <c r="V742" s="82"/>
      <c r="W742" s="82"/>
      <c r="X742" s="82"/>
      <c r="Y742" s="82"/>
      <c r="Z742" s="82"/>
      <c r="AA742" s="82"/>
      <c r="AB742" s="82"/>
      <c r="AC742" s="82"/>
    </row>
    <row r="743" spans="2:29" ht="15.75" customHeight="1">
      <c r="B743" s="83"/>
      <c r="C743" s="188"/>
      <c r="D743" s="177"/>
      <c r="E743" s="177"/>
      <c r="F743" s="177"/>
      <c r="G743" s="177"/>
      <c r="H743" s="177"/>
      <c r="I743" s="177"/>
      <c r="J743" s="177"/>
      <c r="K743" s="82"/>
      <c r="L743" s="82"/>
      <c r="M743" s="82"/>
      <c r="N743" s="82"/>
      <c r="O743" s="82"/>
      <c r="P743" s="82"/>
      <c r="Q743" s="82"/>
      <c r="R743" s="82"/>
      <c r="S743" s="82"/>
      <c r="T743" s="82"/>
      <c r="U743" s="82"/>
      <c r="V743" s="82"/>
      <c r="W743" s="82"/>
      <c r="X743" s="82"/>
      <c r="Y743" s="82"/>
      <c r="Z743" s="82"/>
      <c r="AA743" s="82"/>
      <c r="AB743" s="82"/>
      <c r="AC743" s="82"/>
    </row>
    <row r="744" spans="2:29" ht="15.75" customHeight="1">
      <c r="B744" s="83"/>
      <c r="C744" s="188"/>
      <c r="D744" s="177"/>
      <c r="E744" s="177"/>
      <c r="F744" s="177"/>
      <c r="G744" s="177"/>
      <c r="H744" s="177"/>
      <c r="I744" s="177"/>
      <c r="J744" s="177"/>
      <c r="K744" s="82"/>
      <c r="L744" s="82"/>
      <c r="M744" s="82"/>
      <c r="N744" s="82"/>
      <c r="O744" s="82"/>
      <c r="P744" s="82"/>
      <c r="Q744" s="82"/>
      <c r="R744" s="82"/>
      <c r="S744" s="82"/>
      <c r="T744" s="82"/>
      <c r="U744" s="82"/>
      <c r="V744" s="82"/>
      <c r="W744" s="82"/>
      <c r="X744" s="82"/>
      <c r="Y744" s="82"/>
      <c r="Z744" s="82"/>
      <c r="AA744" s="82"/>
      <c r="AB744" s="82"/>
      <c r="AC744" s="82"/>
    </row>
    <row r="745" spans="2:29" ht="15.75" customHeight="1">
      <c r="B745" s="83"/>
      <c r="C745" s="188"/>
      <c r="D745" s="177"/>
      <c r="E745" s="177"/>
      <c r="F745" s="177"/>
      <c r="G745" s="177"/>
      <c r="H745" s="177"/>
      <c r="I745" s="177"/>
      <c r="J745" s="177"/>
      <c r="K745" s="82"/>
      <c r="L745" s="82"/>
      <c r="M745" s="82"/>
      <c r="N745" s="82"/>
      <c r="O745" s="82"/>
      <c r="P745" s="82"/>
      <c r="Q745" s="82"/>
      <c r="R745" s="82"/>
      <c r="S745" s="82"/>
      <c r="T745" s="82"/>
      <c r="U745" s="82"/>
      <c r="V745" s="82"/>
      <c r="W745" s="82"/>
      <c r="X745" s="82"/>
      <c r="Y745" s="82"/>
      <c r="Z745" s="82"/>
      <c r="AA745" s="82"/>
      <c r="AB745" s="82"/>
      <c r="AC745" s="82"/>
    </row>
    <row r="746" spans="2:29" ht="15.75" customHeight="1">
      <c r="B746" s="83"/>
      <c r="C746" s="188"/>
      <c r="D746" s="177"/>
      <c r="E746" s="177"/>
      <c r="F746" s="177"/>
      <c r="G746" s="177"/>
      <c r="H746" s="177"/>
      <c r="I746" s="177"/>
      <c r="J746" s="177"/>
      <c r="K746" s="82"/>
      <c r="L746" s="82"/>
      <c r="M746" s="82"/>
      <c r="N746" s="82"/>
      <c r="O746" s="82"/>
      <c r="P746" s="82"/>
      <c r="Q746" s="82"/>
      <c r="R746" s="82"/>
      <c r="S746" s="82"/>
      <c r="T746" s="82"/>
      <c r="U746" s="82"/>
      <c r="V746" s="82"/>
      <c r="W746" s="82"/>
      <c r="X746" s="82"/>
      <c r="Y746" s="82"/>
      <c r="Z746" s="82"/>
      <c r="AA746" s="82"/>
      <c r="AB746" s="82"/>
      <c r="AC746" s="82"/>
    </row>
    <row r="747" spans="2:29" ht="15.75" customHeight="1">
      <c r="B747" s="83"/>
      <c r="C747" s="188"/>
      <c r="D747" s="177"/>
      <c r="E747" s="177"/>
      <c r="F747" s="177"/>
      <c r="G747" s="177"/>
      <c r="H747" s="177"/>
      <c r="I747" s="177"/>
      <c r="J747" s="177"/>
      <c r="K747" s="82"/>
      <c r="L747" s="82"/>
      <c r="M747" s="82"/>
      <c r="N747" s="82"/>
      <c r="O747" s="82"/>
      <c r="P747" s="82"/>
      <c r="Q747" s="82"/>
      <c r="R747" s="82"/>
      <c r="S747" s="82"/>
      <c r="T747" s="82"/>
      <c r="U747" s="82"/>
      <c r="V747" s="82"/>
      <c r="W747" s="82"/>
      <c r="X747" s="82"/>
      <c r="Y747" s="82"/>
      <c r="Z747" s="82"/>
      <c r="AA747" s="82"/>
      <c r="AB747" s="82"/>
      <c r="AC747" s="82"/>
    </row>
    <row r="748" spans="2:29" ht="15.75" customHeight="1">
      <c r="B748" s="83"/>
      <c r="C748" s="188"/>
      <c r="D748" s="177"/>
      <c r="E748" s="177"/>
      <c r="F748" s="177"/>
      <c r="G748" s="177"/>
      <c r="H748" s="177"/>
      <c r="I748" s="177"/>
      <c r="J748" s="177"/>
      <c r="K748" s="82"/>
      <c r="L748" s="82"/>
      <c r="M748" s="82"/>
      <c r="N748" s="82"/>
      <c r="O748" s="82"/>
      <c r="P748" s="82"/>
      <c r="Q748" s="82"/>
      <c r="R748" s="82"/>
      <c r="S748" s="82"/>
      <c r="T748" s="82"/>
      <c r="U748" s="82"/>
      <c r="V748" s="82"/>
      <c r="W748" s="82"/>
      <c r="X748" s="82"/>
      <c r="Y748" s="82"/>
      <c r="Z748" s="82"/>
      <c r="AA748" s="82"/>
      <c r="AB748" s="82"/>
      <c r="AC748" s="82"/>
    </row>
    <row r="749" spans="2:29" ht="15.75" customHeight="1">
      <c r="B749" s="83"/>
      <c r="C749" s="188"/>
      <c r="D749" s="177"/>
      <c r="E749" s="177"/>
      <c r="F749" s="177"/>
      <c r="G749" s="177"/>
      <c r="H749" s="177"/>
      <c r="I749" s="177"/>
      <c r="J749" s="177"/>
      <c r="K749" s="82"/>
      <c r="L749" s="82"/>
      <c r="M749" s="82"/>
      <c r="N749" s="82"/>
      <c r="O749" s="82"/>
      <c r="P749" s="82"/>
      <c r="Q749" s="82"/>
      <c r="R749" s="82"/>
      <c r="S749" s="82"/>
      <c r="T749" s="82"/>
      <c r="U749" s="82"/>
      <c r="V749" s="82"/>
      <c r="W749" s="82"/>
      <c r="X749" s="82"/>
      <c r="Y749" s="82"/>
      <c r="Z749" s="82"/>
      <c r="AA749" s="82"/>
      <c r="AB749" s="82"/>
      <c r="AC749" s="82"/>
    </row>
    <row r="750" spans="2:29" ht="15.75" customHeight="1">
      <c r="B750" s="83"/>
      <c r="C750" s="188"/>
      <c r="D750" s="177"/>
      <c r="E750" s="177"/>
      <c r="F750" s="177"/>
      <c r="G750" s="177"/>
      <c r="H750" s="177"/>
      <c r="I750" s="177"/>
      <c r="J750" s="177"/>
      <c r="K750" s="82"/>
      <c r="L750" s="82"/>
      <c r="M750" s="82"/>
      <c r="N750" s="82"/>
      <c r="O750" s="82"/>
      <c r="P750" s="82"/>
      <c r="Q750" s="82"/>
      <c r="R750" s="82"/>
      <c r="S750" s="82"/>
      <c r="T750" s="82"/>
      <c r="U750" s="82"/>
      <c r="V750" s="82"/>
      <c r="W750" s="82"/>
      <c r="X750" s="82"/>
      <c r="Y750" s="82"/>
      <c r="Z750" s="82"/>
      <c r="AA750" s="82"/>
      <c r="AB750" s="82"/>
      <c r="AC750" s="82"/>
    </row>
    <row r="751" spans="2:29" ht="15.75" customHeight="1">
      <c r="B751" s="83"/>
      <c r="C751" s="188"/>
      <c r="D751" s="177"/>
      <c r="E751" s="177"/>
      <c r="F751" s="177"/>
      <c r="G751" s="177"/>
      <c r="H751" s="177"/>
      <c r="I751" s="177"/>
      <c r="J751" s="177"/>
      <c r="K751" s="82"/>
      <c r="L751" s="82"/>
      <c r="M751" s="82"/>
      <c r="N751" s="82"/>
      <c r="O751" s="82"/>
      <c r="P751" s="82"/>
      <c r="Q751" s="82"/>
      <c r="R751" s="82"/>
      <c r="S751" s="82"/>
      <c r="T751" s="82"/>
      <c r="U751" s="82"/>
      <c r="V751" s="82"/>
      <c r="W751" s="82"/>
      <c r="X751" s="82"/>
      <c r="Y751" s="82"/>
      <c r="Z751" s="82"/>
      <c r="AA751" s="82"/>
      <c r="AB751" s="82"/>
      <c r="AC751" s="82"/>
    </row>
    <row r="752" spans="2:29" ht="15.75" customHeight="1">
      <c r="B752" s="83"/>
      <c r="C752" s="188"/>
      <c r="D752" s="177"/>
      <c r="E752" s="177"/>
      <c r="F752" s="177"/>
      <c r="G752" s="177"/>
      <c r="H752" s="177"/>
      <c r="I752" s="177"/>
      <c r="J752" s="177"/>
      <c r="K752" s="82"/>
      <c r="L752" s="82"/>
      <c r="M752" s="82"/>
      <c r="N752" s="82"/>
      <c r="O752" s="82"/>
      <c r="P752" s="82"/>
      <c r="Q752" s="82"/>
      <c r="R752" s="82"/>
      <c r="S752" s="82"/>
      <c r="T752" s="82"/>
      <c r="U752" s="82"/>
      <c r="V752" s="82"/>
      <c r="W752" s="82"/>
      <c r="X752" s="82"/>
      <c r="Y752" s="82"/>
      <c r="Z752" s="82"/>
      <c r="AA752" s="82"/>
      <c r="AB752" s="82"/>
      <c r="AC752" s="82"/>
    </row>
    <row r="753" spans="2:29" ht="15.75" customHeight="1">
      <c r="B753" s="83"/>
      <c r="C753" s="188"/>
      <c r="D753" s="177"/>
      <c r="E753" s="177"/>
      <c r="F753" s="177"/>
      <c r="G753" s="177"/>
      <c r="H753" s="177"/>
      <c r="I753" s="177"/>
      <c r="J753" s="177"/>
      <c r="K753" s="82"/>
      <c r="L753" s="82"/>
      <c r="M753" s="82"/>
      <c r="N753" s="82"/>
      <c r="O753" s="82"/>
      <c r="P753" s="82"/>
      <c r="Q753" s="82"/>
      <c r="R753" s="82"/>
      <c r="S753" s="82"/>
      <c r="T753" s="82"/>
      <c r="U753" s="82"/>
      <c r="V753" s="82"/>
      <c r="W753" s="82"/>
      <c r="X753" s="82"/>
      <c r="Y753" s="82"/>
      <c r="Z753" s="82"/>
      <c r="AA753" s="82"/>
      <c r="AB753" s="82"/>
      <c r="AC753" s="82"/>
    </row>
    <row r="754" spans="2:29" ht="15.75" customHeight="1">
      <c r="B754" s="83"/>
      <c r="C754" s="188"/>
      <c r="D754" s="177"/>
      <c r="E754" s="177"/>
      <c r="F754" s="177"/>
      <c r="G754" s="177"/>
      <c r="H754" s="177"/>
      <c r="I754" s="177"/>
      <c r="J754" s="177"/>
      <c r="K754" s="82"/>
      <c r="L754" s="82"/>
      <c r="M754" s="82"/>
      <c r="N754" s="82"/>
      <c r="O754" s="82"/>
      <c r="P754" s="82"/>
      <c r="Q754" s="82"/>
      <c r="R754" s="82"/>
      <c r="S754" s="82"/>
      <c r="T754" s="82"/>
      <c r="U754" s="82"/>
      <c r="V754" s="82"/>
      <c r="W754" s="82"/>
      <c r="X754" s="82"/>
      <c r="Y754" s="82"/>
      <c r="Z754" s="82"/>
      <c r="AA754" s="82"/>
      <c r="AB754" s="82"/>
      <c r="AC754" s="82"/>
    </row>
    <row r="755" spans="2:29" ht="15.75" customHeight="1">
      <c r="B755" s="83"/>
      <c r="C755" s="188"/>
      <c r="D755" s="177"/>
      <c r="E755" s="177"/>
      <c r="F755" s="177"/>
      <c r="G755" s="177"/>
      <c r="H755" s="177"/>
      <c r="I755" s="177"/>
      <c r="J755" s="177"/>
      <c r="K755" s="82"/>
      <c r="L755" s="82"/>
      <c r="M755" s="82"/>
      <c r="N755" s="82"/>
      <c r="O755" s="82"/>
      <c r="P755" s="82"/>
      <c r="Q755" s="82"/>
      <c r="R755" s="82"/>
      <c r="S755" s="82"/>
      <c r="T755" s="82"/>
      <c r="U755" s="82"/>
      <c r="V755" s="82"/>
      <c r="W755" s="82"/>
      <c r="X755" s="82"/>
      <c r="Y755" s="82"/>
      <c r="Z755" s="82"/>
      <c r="AA755" s="82"/>
      <c r="AB755" s="82"/>
      <c r="AC755" s="82"/>
    </row>
    <row r="756" spans="2:29" ht="15.75" customHeight="1">
      <c r="B756" s="83"/>
      <c r="C756" s="188"/>
      <c r="D756" s="177"/>
      <c r="E756" s="177"/>
      <c r="F756" s="177"/>
      <c r="G756" s="177"/>
      <c r="H756" s="177"/>
      <c r="I756" s="177"/>
      <c r="J756" s="177"/>
      <c r="K756" s="82"/>
      <c r="L756" s="82"/>
      <c r="M756" s="82"/>
      <c r="N756" s="82"/>
      <c r="O756" s="82"/>
      <c r="P756" s="82"/>
      <c r="Q756" s="82"/>
      <c r="R756" s="82"/>
      <c r="S756" s="82"/>
      <c r="T756" s="82"/>
      <c r="U756" s="82"/>
      <c r="V756" s="82"/>
      <c r="W756" s="82"/>
      <c r="X756" s="82"/>
      <c r="Y756" s="82"/>
      <c r="Z756" s="82"/>
      <c r="AA756" s="82"/>
      <c r="AB756" s="82"/>
      <c r="AC756" s="82"/>
    </row>
    <row r="757" spans="2:29" ht="15.75" customHeight="1">
      <c r="B757" s="83"/>
      <c r="C757" s="188"/>
      <c r="D757" s="177"/>
      <c r="E757" s="177"/>
      <c r="F757" s="177"/>
      <c r="G757" s="177"/>
      <c r="H757" s="177"/>
      <c r="I757" s="177"/>
      <c r="J757" s="177"/>
      <c r="K757" s="82"/>
      <c r="L757" s="82"/>
      <c r="M757" s="82"/>
      <c r="N757" s="82"/>
      <c r="O757" s="82"/>
      <c r="P757" s="82"/>
      <c r="Q757" s="82"/>
      <c r="R757" s="82"/>
      <c r="S757" s="82"/>
      <c r="T757" s="82"/>
      <c r="U757" s="82"/>
      <c r="V757" s="82"/>
      <c r="W757" s="82"/>
      <c r="X757" s="82"/>
      <c r="Y757" s="82"/>
      <c r="Z757" s="82"/>
      <c r="AA757" s="82"/>
      <c r="AB757" s="82"/>
      <c r="AC757" s="82"/>
    </row>
    <row r="758" spans="2:29" ht="15.75" customHeight="1">
      <c r="B758" s="83"/>
      <c r="C758" s="188"/>
      <c r="D758" s="177"/>
      <c r="E758" s="177"/>
      <c r="F758" s="177"/>
      <c r="G758" s="177"/>
      <c r="H758" s="177"/>
      <c r="I758" s="177"/>
      <c r="J758" s="177"/>
      <c r="K758" s="82"/>
      <c r="L758" s="82"/>
      <c r="M758" s="82"/>
      <c r="N758" s="82"/>
      <c r="O758" s="82"/>
      <c r="P758" s="82"/>
      <c r="Q758" s="82"/>
      <c r="R758" s="82"/>
      <c r="S758" s="82"/>
      <c r="T758" s="82"/>
      <c r="U758" s="82"/>
      <c r="V758" s="82"/>
      <c r="W758" s="82"/>
      <c r="X758" s="82"/>
      <c r="Y758" s="82"/>
      <c r="Z758" s="82"/>
      <c r="AA758" s="82"/>
      <c r="AB758" s="82"/>
      <c r="AC758" s="82"/>
    </row>
    <row r="759" spans="2:29" ht="15.75" customHeight="1">
      <c r="B759" s="83"/>
      <c r="C759" s="188"/>
      <c r="D759" s="177"/>
      <c r="E759" s="177"/>
      <c r="F759" s="177"/>
      <c r="G759" s="177"/>
      <c r="H759" s="177"/>
      <c r="I759" s="177"/>
      <c r="J759" s="177"/>
      <c r="K759" s="82"/>
      <c r="L759" s="82"/>
      <c r="M759" s="82"/>
      <c r="N759" s="82"/>
      <c r="O759" s="82"/>
      <c r="P759" s="82"/>
      <c r="Q759" s="82"/>
      <c r="R759" s="82"/>
      <c r="S759" s="82"/>
      <c r="T759" s="82"/>
      <c r="U759" s="82"/>
      <c r="V759" s="82"/>
      <c r="W759" s="82"/>
      <c r="X759" s="82"/>
      <c r="Y759" s="82"/>
      <c r="Z759" s="82"/>
      <c r="AA759" s="82"/>
      <c r="AB759" s="82"/>
      <c r="AC759" s="82"/>
    </row>
    <row r="760" spans="2:29" ht="15.75" customHeight="1">
      <c r="B760" s="83"/>
      <c r="C760" s="188"/>
      <c r="D760" s="177"/>
      <c r="E760" s="177"/>
      <c r="F760" s="177"/>
      <c r="G760" s="177"/>
      <c r="H760" s="177"/>
      <c r="I760" s="177"/>
      <c r="J760" s="177"/>
      <c r="K760" s="82"/>
      <c r="L760" s="82"/>
      <c r="M760" s="82"/>
      <c r="N760" s="82"/>
      <c r="O760" s="82"/>
      <c r="P760" s="82"/>
      <c r="Q760" s="82"/>
      <c r="R760" s="82"/>
      <c r="S760" s="82"/>
      <c r="T760" s="82"/>
      <c r="U760" s="82"/>
      <c r="V760" s="82"/>
      <c r="W760" s="82"/>
      <c r="X760" s="82"/>
      <c r="Y760" s="82"/>
      <c r="Z760" s="82"/>
      <c r="AA760" s="82"/>
      <c r="AB760" s="82"/>
      <c r="AC760" s="82"/>
    </row>
    <row r="761" spans="2:29" ht="15.75" customHeight="1">
      <c r="B761" s="83"/>
      <c r="C761" s="188"/>
      <c r="D761" s="177"/>
      <c r="E761" s="177"/>
      <c r="F761" s="177"/>
      <c r="G761" s="177"/>
      <c r="H761" s="177"/>
      <c r="I761" s="177"/>
      <c r="J761" s="177"/>
      <c r="K761" s="82"/>
      <c r="L761" s="82"/>
      <c r="M761" s="82"/>
      <c r="N761" s="82"/>
      <c r="O761" s="82"/>
      <c r="P761" s="82"/>
      <c r="Q761" s="82"/>
      <c r="R761" s="82"/>
      <c r="S761" s="82"/>
      <c r="T761" s="82"/>
      <c r="U761" s="82"/>
      <c r="V761" s="82"/>
      <c r="W761" s="82"/>
      <c r="X761" s="82"/>
      <c r="Y761" s="82"/>
      <c r="Z761" s="82"/>
      <c r="AA761" s="82"/>
      <c r="AB761" s="82"/>
      <c r="AC761" s="82"/>
    </row>
    <row r="762" spans="2:29" ht="15.75" customHeight="1">
      <c r="B762" s="83"/>
      <c r="C762" s="188"/>
      <c r="D762" s="177"/>
      <c r="E762" s="177"/>
      <c r="F762" s="177"/>
      <c r="G762" s="177"/>
      <c r="H762" s="177"/>
      <c r="I762" s="177"/>
      <c r="J762" s="177"/>
      <c r="K762" s="82"/>
      <c r="L762" s="82"/>
      <c r="M762" s="82"/>
      <c r="N762" s="82"/>
      <c r="O762" s="82"/>
      <c r="P762" s="82"/>
      <c r="Q762" s="82"/>
      <c r="R762" s="82"/>
      <c r="S762" s="82"/>
      <c r="T762" s="82"/>
      <c r="U762" s="82"/>
      <c r="V762" s="82"/>
      <c r="W762" s="82"/>
      <c r="X762" s="82"/>
      <c r="Y762" s="82"/>
      <c r="Z762" s="82"/>
      <c r="AA762" s="82"/>
      <c r="AB762" s="82"/>
      <c r="AC762" s="82"/>
    </row>
    <row r="763" spans="2:29" ht="15.75" customHeight="1">
      <c r="B763" s="83"/>
      <c r="C763" s="188"/>
      <c r="D763" s="177"/>
      <c r="E763" s="177"/>
      <c r="F763" s="177"/>
      <c r="G763" s="177"/>
      <c r="H763" s="177"/>
      <c r="I763" s="177"/>
      <c r="J763" s="177"/>
      <c r="K763" s="82"/>
      <c r="L763" s="82"/>
      <c r="M763" s="82"/>
      <c r="N763" s="82"/>
      <c r="O763" s="82"/>
      <c r="P763" s="82"/>
      <c r="Q763" s="82"/>
      <c r="R763" s="82"/>
      <c r="S763" s="82"/>
      <c r="T763" s="82"/>
      <c r="U763" s="82"/>
      <c r="V763" s="82"/>
      <c r="W763" s="82"/>
      <c r="X763" s="82"/>
      <c r="Y763" s="82"/>
      <c r="Z763" s="82"/>
      <c r="AA763" s="82"/>
      <c r="AB763" s="82"/>
      <c r="AC763" s="82"/>
    </row>
    <row r="764" spans="2:29" ht="15.75" customHeight="1">
      <c r="B764" s="83"/>
      <c r="C764" s="188"/>
      <c r="D764" s="177"/>
      <c r="E764" s="177"/>
      <c r="F764" s="177"/>
      <c r="G764" s="177"/>
      <c r="H764" s="177"/>
      <c r="I764" s="177"/>
      <c r="J764" s="177"/>
      <c r="K764" s="82"/>
      <c r="L764" s="82"/>
      <c r="M764" s="82"/>
      <c r="N764" s="82"/>
      <c r="O764" s="82"/>
      <c r="P764" s="82"/>
      <c r="Q764" s="82"/>
      <c r="R764" s="82"/>
      <c r="S764" s="82"/>
      <c r="T764" s="82"/>
      <c r="U764" s="82"/>
      <c r="V764" s="82"/>
      <c r="W764" s="82"/>
      <c r="X764" s="82"/>
      <c r="Y764" s="82"/>
      <c r="Z764" s="82"/>
      <c r="AA764" s="82"/>
      <c r="AB764" s="82"/>
      <c r="AC764" s="82"/>
    </row>
    <row r="765" spans="2:29" ht="15.75" customHeight="1">
      <c r="B765" s="83"/>
      <c r="C765" s="188"/>
      <c r="D765" s="177"/>
      <c r="E765" s="177"/>
      <c r="F765" s="177"/>
      <c r="G765" s="177"/>
      <c r="H765" s="177"/>
      <c r="I765" s="177"/>
      <c r="J765" s="177"/>
      <c r="K765" s="82"/>
      <c r="L765" s="82"/>
      <c r="M765" s="82"/>
      <c r="N765" s="82"/>
      <c r="O765" s="82"/>
      <c r="P765" s="82"/>
      <c r="Q765" s="82"/>
      <c r="R765" s="82"/>
      <c r="S765" s="82"/>
      <c r="T765" s="82"/>
      <c r="U765" s="82"/>
      <c r="V765" s="82"/>
      <c r="W765" s="82"/>
      <c r="X765" s="82"/>
      <c r="Y765" s="82"/>
      <c r="Z765" s="82"/>
      <c r="AA765" s="82"/>
      <c r="AB765" s="82"/>
      <c r="AC765" s="82"/>
    </row>
    <row r="766" spans="2:29" ht="15.75" customHeight="1">
      <c r="B766" s="83"/>
      <c r="C766" s="188"/>
      <c r="D766" s="177"/>
      <c r="E766" s="177"/>
      <c r="F766" s="177"/>
      <c r="G766" s="177"/>
      <c r="H766" s="177"/>
      <c r="I766" s="177"/>
      <c r="J766" s="177"/>
      <c r="K766" s="82"/>
      <c r="L766" s="82"/>
      <c r="M766" s="82"/>
      <c r="N766" s="82"/>
      <c r="O766" s="82"/>
      <c r="P766" s="82"/>
      <c r="Q766" s="82"/>
      <c r="R766" s="82"/>
      <c r="S766" s="82"/>
      <c r="T766" s="82"/>
      <c r="U766" s="82"/>
      <c r="V766" s="82"/>
      <c r="W766" s="82"/>
      <c r="X766" s="82"/>
      <c r="Y766" s="82"/>
      <c r="Z766" s="82"/>
      <c r="AA766" s="82"/>
      <c r="AB766" s="82"/>
      <c r="AC766" s="82"/>
    </row>
    <row r="767" spans="2:29" ht="15.75" customHeight="1">
      <c r="B767" s="83"/>
      <c r="C767" s="188"/>
      <c r="D767" s="177"/>
      <c r="E767" s="177"/>
      <c r="F767" s="177"/>
      <c r="G767" s="177"/>
      <c r="H767" s="177"/>
      <c r="I767" s="177"/>
      <c r="J767" s="177"/>
      <c r="K767" s="82"/>
      <c r="L767" s="82"/>
      <c r="M767" s="82"/>
      <c r="N767" s="82"/>
      <c r="O767" s="82"/>
      <c r="P767" s="82"/>
      <c r="Q767" s="82"/>
      <c r="R767" s="82"/>
      <c r="S767" s="82"/>
      <c r="T767" s="82"/>
      <c r="U767" s="82"/>
      <c r="V767" s="82"/>
      <c r="W767" s="82"/>
      <c r="X767" s="82"/>
      <c r="Y767" s="82"/>
      <c r="Z767" s="82"/>
      <c r="AA767" s="82"/>
      <c r="AB767" s="82"/>
      <c r="AC767" s="82"/>
    </row>
    <row r="768" spans="2:29" ht="15.75" customHeight="1">
      <c r="B768" s="83"/>
      <c r="C768" s="188"/>
      <c r="D768" s="177"/>
      <c r="E768" s="177"/>
      <c r="F768" s="177"/>
      <c r="G768" s="177"/>
      <c r="H768" s="177"/>
      <c r="I768" s="177"/>
      <c r="J768" s="177"/>
      <c r="K768" s="82"/>
      <c r="L768" s="82"/>
      <c r="M768" s="82"/>
      <c r="N768" s="82"/>
      <c r="O768" s="82"/>
      <c r="P768" s="82"/>
      <c r="Q768" s="82"/>
      <c r="R768" s="82"/>
      <c r="S768" s="82"/>
      <c r="T768" s="82"/>
      <c r="U768" s="82"/>
      <c r="V768" s="82"/>
      <c r="W768" s="82"/>
      <c r="X768" s="82"/>
      <c r="Y768" s="82"/>
      <c r="Z768" s="82"/>
      <c r="AA768" s="82"/>
      <c r="AB768" s="82"/>
      <c r="AC768" s="82"/>
    </row>
    <row r="769" spans="2:29" ht="15.75" customHeight="1">
      <c r="B769" s="83"/>
      <c r="C769" s="188"/>
      <c r="D769" s="177"/>
      <c r="E769" s="177"/>
      <c r="F769" s="177"/>
      <c r="G769" s="177"/>
      <c r="H769" s="177"/>
      <c r="I769" s="177"/>
      <c r="J769" s="177"/>
      <c r="K769" s="82"/>
      <c r="L769" s="82"/>
      <c r="M769" s="82"/>
      <c r="N769" s="82"/>
      <c r="O769" s="82"/>
      <c r="P769" s="82"/>
      <c r="Q769" s="82"/>
      <c r="R769" s="82"/>
      <c r="S769" s="82"/>
      <c r="T769" s="82"/>
      <c r="U769" s="82"/>
      <c r="V769" s="82"/>
      <c r="W769" s="82"/>
      <c r="X769" s="82"/>
      <c r="Y769" s="82"/>
      <c r="Z769" s="82"/>
      <c r="AA769" s="82"/>
      <c r="AB769" s="82"/>
      <c r="AC769" s="82"/>
    </row>
    <row r="770" spans="2:29" ht="15.75" customHeight="1">
      <c r="B770" s="83"/>
      <c r="C770" s="188"/>
      <c r="D770" s="177"/>
      <c r="E770" s="177"/>
      <c r="F770" s="177"/>
      <c r="G770" s="177"/>
      <c r="H770" s="177"/>
      <c r="I770" s="177"/>
      <c r="J770" s="177"/>
      <c r="K770" s="82"/>
      <c r="L770" s="82"/>
      <c r="M770" s="82"/>
      <c r="N770" s="82"/>
      <c r="O770" s="82"/>
      <c r="P770" s="82"/>
      <c r="Q770" s="82"/>
      <c r="R770" s="82"/>
      <c r="S770" s="82"/>
      <c r="T770" s="82"/>
      <c r="U770" s="82"/>
      <c r="V770" s="82"/>
      <c r="W770" s="82"/>
      <c r="X770" s="82"/>
      <c r="Y770" s="82"/>
      <c r="Z770" s="82"/>
      <c r="AA770" s="82"/>
      <c r="AB770" s="82"/>
      <c r="AC770" s="82"/>
    </row>
    <row r="771" spans="2:29" ht="15.75" customHeight="1">
      <c r="B771" s="83"/>
      <c r="C771" s="188"/>
      <c r="D771" s="177"/>
      <c r="E771" s="177"/>
      <c r="F771" s="177"/>
      <c r="G771" s="177"/>
      <c r="H771" s="177"/>
      <c r="I771" s="177"/>
      <c r="J771" s="177"/>
      <c r="K771" s="82"/>
      <c r="L771" s="82"/>
      <c r="M771" s="82"/>
      <c r="N771" s="82"/>
      <c r="O771" s="82"/>
      <c r="P771" s="82"/>
      <c r="Q771" s="82"/>
      <c r="R771" s="82"/>
      <c r="S771" s="82"/>
      <c r="T771" s="82"/>
      <c r="U771" s="82"/>
      <c r="V771" s="82"/>
      <c r="W771" s="82"/>
      <c r="X771" s="82"/>
      <c r="Y771" s="82"/>
      <c r="Z771" s="82"/>
      <c r="AA771" s="82"/>
      <c r="AB771" s="82"/>
      <c r="AC771" s="82"/>
    </row>
    <row r="772" spans="2:29" ht="15.75" customHeight="1">
      <c r="B772" s="83"/>
      <c r="C772" s="188"/>
      <c r="D772" s="177"/>
      <c r="E772" s="177"/>
      <c r="F772" s="177"/>
      <c r="G772" s="177"/>
      <c r="H772" s="177"/>
      <c r="I772" s="177"/>
      <c r="J772" s="177"/>
      <c r="K772" s="82"/>
      <c r="L772" s="82"/>
      <c r="M772" s="82"/>
      <c r="N772" s="82"/>
      <c r="O772" s="82"/>
      <c r="P772" s="82"/>
      <c r="Q772" s="82"/>
      <c r="R772" s="82"/>
      <c r="S772" s="82"/>
      <c r="T772" s="82"/>
      <c r="U772" s="82"/>
      <c r="V772" s="82"/>
      <c r="W772" s="82"/>
      <c r="X772" s="82"/>
      <c r="Y772" s="82"/>
      <c r="Z772" s="82"/>
      <c r="AA772" s="82"/>
      <c r="AB772" s="82"/>
      <c r="AC772" s="82"/>
    </row>
    <row r="773" spans="2:29" ht="15.75" customHeight="1">
      <c r="B773" s="83"/>
      <c r="C773" s="188"/>
      <c r="D773" s="177"/>
      <c r="E773" s="177"/>
      <c r="F773" s="177"/>
      <c r="G773" s="177"/>
      <c r="H773" s="177"/>
      <c r="I773" s="177"/>
      <c r="J773" s="177"/>
      <c r="K773" s="82"/>
      <c r="L773" s="82"/>
      <c r="M773" s="82"/>
      <c r="N773" s="82"/>
      <c r="O773" s="82"/>
      <c r="P773" s="82"/>
      <c r="Q773" s="82"/>
      <c r="R773" s="82"/>
      <c r="S773" s="82"/>
      <c r="T773" s="82"/>
      <c r="U773" s="82"/>
      <c r="V773" s="82"/>
      <c r="W773" s="82"/>
      <c r="X773" s="82"/>
      <c r="Y773" s="82"/>
      <c r="Z773" s="82"/>
      <c r="AA773" s="82"/>
      <c r="AB773" s="82"/>
      <c r="AC773" s="82"/>
    </row>
    <row r="774" spans="2:29" ht="15.75" customHeight="1">
      <c r="B774" s="83"/>
      <c r="C774" s="188"/>
      <c r="D774" s="177"/>
      <c r="E774" s="177"/>
      <c r="F774" s="177"/>
      <c r="G774" s="177"/>
      <c r="H774" s="177"/>
      <c r="I774" s="177"/>
      <c r="J774" s="177"/>
      <c r="K774" s="82"/>
      <c r="L774" s="82"/>
      <c r="M774" s="82"/>
      <c r="N774" s="82"/>
      <c r="O774" s="82"/>
      <c r="P774" s="82"/>
      <c r="Q774" s="82"/>
      <c r="R774" s="82"/>
      <c r="S774" s="82"/>
      <c r="T774" s="82"/>
      <c r="U774" s="82"/>
      <c r="V774" s="82"/>
      <c r="W774" s="82"/>
      <c r="X774" s="82"/>
      <c r="Y774" s="82"/>
      <c r="Z774" s="82"/>
      <c r="AA774" s="82"/>
      <c r="AB774" s="82"/>
      <c r="AC774" s="82"/>
    </row>
    <row r="775" spans="2:29" ht="15.75" customHeight="1">
      <c r="B775" s="83"/>
      <c r="C775" s="188"/>
      <c r="D775" s="177"/>
      <c r="E775" s="177"/>
      <c r="F775" s="177"/>
      <c r="G775" s="177"/>
      <c r="H775" s="177"/>
      <c r="I775" s="177"/>
      <c r="J775" s="177"/>
      <c r="K775" s="82"/>
      <c r="L775" s="82"/>
      <c r="M775" s="82"/>
      <c r="N775" s="82"/>
      <c r="O775" s="82"/>
      <c r="P775" s="82"/>
      <c r="Q775" s="82"/>
      <c r="R775" s="82"/>
      <c r="S775" s="82"/>
      <c r="T775" s="82"/>
      <c r="U775" s="82"/>
      <c r="V775" s="82"/>
      <c r="W775" s="82"/>
      <c r="X775" s="82"/>
      <c r="Y775" s="82"/>
      <c r="Z775" s="82"/>
      <c r="AA775" s="82"/>
      <c r="AB775" s="82"/>
      <c r="AC775" s="82"/>
    </row>
    <row r="776" spans="2:29" ht="15.75" customHeight="1">
      <c r="B776" s="83"/>
      <c r="C776" s="188"/>
      <c r="D776" s="177"/>
      <c r="E776" s="177"/>
      <c r="F776" s="177"/>
      <c r="G776" s="177"/>
      <c r="H776" s="177"/>
      <c r="I776" s="177"/>
      <c r="J776" s="177"/>
      <c r="K776" s="82"/>
      <c r="L776" s="82"/>
      <c r="M776" s="82"/>
      <c r="N776" s="82"/>
      <c r="O776" s="82"/>
      <c r="P776" s="82"/>
      <c r="Q776" s="82"/>
      <c r="R776" s="82"/>
      <c r="S776" s="82"/>
      <c r="T776" s="82"/>
      <c r="U776" s="82"/>
      <c r="V776" s="82"/>
      <c r="W776" s="82"/>
      <c r="X776" s="82"/>
      <c r="Y776" s="82"/>
      <c r="Z776" s="82"/>
      <c r="AA776" s="82"/>
      <c r="AB776" s="82"/>
      <c r="AC776" s="82"/>
    </row>
    <row r="777" spans="2:29" ht="15.75" customHeight="1">
      <c r="B777" s="83"/>
      <c r="C777" s="188"/>
      <c r="D777" s="177"/>
      <c r="E777" s="177"/>
      <c r="F777" s="177"/>
      <c r="G777" s="177"/>
      <c r="H777" s="177"/>
      <c r="I777" s="177"/>
      <c r="J777" s="177"/>
      <c r="K777" s="82"/>
      <c r="L777" s="82"/>
      <c r="M777" s="82"/>
      <c r="N777" s="82"/>
      <c r="O777" s="82"/>
      <c r="P777" s="82"/>
      <c r="Q777" s="82"/>
      <c r="R777" s="82"/>
      <c r="S777" s="82"/>
      <c r="T777" s="82"/>
      <c r="U777" s="82"/>
      <c r="V777" s="82"/>
      <c r="W777" s="82"/>
      <c r="X777" s="82"/>
      <c r="Y777" s="82"/>
      <c r="Z777" s="82"/>
      <c r="AA777" s="82"/>
      <c r="AB777" s="82"/>
      <c r="AC777" s="82"/>
    </row>
    <row r="778" spans="2:29" ht="15.75" customHeight="1">
      <c r="B778" s="83"/>
      <c r="C778" s="188"/>
      <c r="D778" s="177"/>
      <c r="E778" s="177"/>
      <c r="F778" s="177"/>
      <c r="G778" s="177"/>
      <c r="H778" s="177"/>
      <c r="I778" s="177"/>
      <c r="J778" s="177"/>
      <c r="K778" s="82"/>
      <c r="L778" s="82"/>
      <c r="M778" s="82"/>
      <c r="N778" s="82"/>
      <c r="O778" s="82"/>
      <c r="P778" s="82"/>
      <c r="Q778" s="82"/>
      <c r="R778" s="82"/>
      <c r="S778" s="82"/>
      <c r="T778" s="82"/>
      <c r="U778" s="82"/>
      <c r="V778" s="82"/>
      <c r="W778" s="82"/>
      <c r="X778" s="82"/>
      <c r="Y778" s="82"/>
      <c r="Z778" s="82"/>
      <c r="AA778" s="82"/>
      <c r="AB778" s="82"/>
      <c r="AC778" s="82"/>
    </row>
    <row r="779" spans="2:29" ht="15.75" customHeight="1">
      <c r="B779" s="83"/>
      <c r="C779" s="188"/>
      <c r="D779" s="177"/>
      <c r="E779" s="177"/>
      <c r="F779" s="177"/>
      <c r="G779" s="177"/>
      <c r="H779" s="177"/>
      <c r="I779" s="177"/>
      <c r="J779" s="177"/>
      <c r="K779" s="82"/>
      <c r="L779" s="82"/>
      <c r="M779" s="82"/>
      <c r="N779" s="82"/>
      <c r="O779" s="82"/>
      <c r="P779" s="82"/>
      <c r="Q779" s="82"/>
      <c r="R779" s="82"/>
      <c r="S779" s="82"/>
      <c r="T779" s="82"/>
      <c r="U779" s="82"/>
      <c r="V779" s="82"/>
      <c r="W779" s="82"/>
      <c r="X779" s="82"/>
      <c r="Y779" s="82"/>
      <c r="Z779" s="82"/>
      <c r="AA779" s="82"/>
      <c r="AB779" s="82"/>
      <c r="AC779" s="82"/>
    </row>
    <row r="780" spans="2:29" ht="15.75" customHeight="1">
      <c r="B780" s="83"/>
      <c r="C780" s="188"/>
      <c r="D780" s="177"/>
      <c r="E780" s="177"/>
      <c r="F780" s="177"/>
      <c r="G780" s="177"/>
      <c r="H780" s="177"/>
      <c r="I780" s="177"/>
      <c r="J780" s="177"/>
      <c r="K780" s="82"/>
      <c r="L780" s="82"/>
      <c r="M780" s="82"/>
      <c r="N780" s="82"/>
      <c r="O780" s="82"/>
      <c r="P780" s="82"/>
      <c r="Q780" s="82"/>
      <c r="R780" s="82"/>
      <c r="S780" s="82"/>
      <c r="T780" s="82"/>
      <c r="U780" s="82"/>
      <c r="V780" s="82"/>
      <c r="W780" s="82"/>
      <c r="X780" s="82"/>
      <c r="Y780" s="82"/>
      <c r="Z780" s="82"/>
      <c r="AA780" s="82"/>
      <c r="AB780" s="82"/>
      <c r="AC780" s="82"/>
    </row>
    <row r="781" spans="2:29" ht="15.75" customHeight="1">
      <c r="B781" s="83"/>
      <c r="C781" s="188"/>
      <c r="D781" s="177"/>
      <c r="E781" s="177"/>
      <c r="F781" s="177"/>
      <c r="G781" s="177"/>
      <c r="H781" s="177"/>
      <c r="I781" s="177"/>
      <c r="J781" s="177"/>
      <c r="K781" s="82"/>
      <c r="L781" s="82"/>
      <c r="M781" s="82"/>
      <c r="N781" s="82"/>
      <c r="O781" s="82"/>
      <c r="P781" s="82"/>
      <c r="Q781" s="82"/>
      <c r="R781" s="82"/>
      <c r="S781" s="82"/>
      <c r="T781" s="82"/>
      <c r="U781" s="82"/>
      <c r="V781" s="82"/>
      <c r="W781" s="82"/>
      <c r="X781" s="82"/>
      <c r="Y781" s="82"/>
      <c r="Z781" s="82"/>
      <c r="AA781" s="82"/>
      <c r="AB781" s="82"/>
      <c r="AC781" s="82"/>
    </row>
    <row r="782" spans="2:29" ht="15.75" customHeight="1">
      <c r="B782" s="83"/>
      <c r="C782" s="188"/>
      <c r="D782" s="177"/>
      <c r="E782" s="177"/>
      <c r="F782" s="177"/>
      <c r="G782" s="177"/>
      <c r="H782" s="177"/>
      <c r="I782" s="177"/>
      <c r="J782" s="177"/>
      <c r="K782" s="82"/>
      <c r="L782" s="82"/>
      <c r="M782" s="82"/>
      <c r="N782" s="82"/>
      <c r="O782" s="82"/>
      <c r="P782" s="82"/>
      <c r="Q782" s="82"/>
      <c r="R782" s="82"/>
      <c r="S782" s="82"/>
      <c r="T782" s="82"/>
      <c r="U782" s="82"/>
      <c r="V782" s="82"/>
      <c r="W782" s="82"/>
      <c r="X782" s="82"/>
      <c r="Y782" s="82"/>
      <c r="Z782" s="82"/>
      <c r="AA782" s="82"/>
      <c r="AB782" s="82"/>
      <c r="AC782" s="82"/>
    </row>
    <row r="783" spans="2:29" ht="15.75" customHeight="1">
      <c r="B783" s="83"/>
      <c r="C783" s="188"/>
      <c r="D783" s="177"/>
      <c r="E783" s="177"/>
      <c r="F783" s="177"/>
      <c r="G783" s="177"/>
      <c r="H783" s="177"/>
      <c r="I783" s="177"/>
      <c r="J783" s="177"/>
      <c r="K783" s="82"/>
      <c r="L783" s="82"/>
      <c r="M783" s="82"/>
      <c r="N783" s="82"/>
      <c r="O783" s="82"/>
      <c r="P783" s="82"/>
      <c r="Q783" s="82"/>
      <c r="R783" s="82"/>
      <c r="S783" s="82"/>
      <c r="T783" s="82"/>
      <c r="U783" s="82"/>
      <c r="V783" s="82"/>
      <c r="W783" s="82"/>
      <c r="X783" s="82"/>
      <c r="Y783" s="82"/>
      <c r="Z783" s="82"/>
      <c r="AA783" s="82"/>
      <c r="AB783" s="82"/>
      <c r="AC783" s="82"/>
    </row>
    <row r="784" spans="2:29" ht="15.75" customHeight="1">
      <c r="B784" s="83"/>
      <c r="C784" s="188"/>
      <c r="D784" s="177"/>
      <c r="E784" s="177"/>
      <c r="F784" s="177"/>
      <c r="G784" s="177"/>
      <c r="H784" s="177"/>
      <c r="I784" s="177"/>
      <c r="J784" s="177"/>
      <c r="K784" s="82"/>
      <c r="L784" s="82"/>
      <c r="M784" s="82"/>
      <c r="N784" s="82"/>
      <c r="O784" s="82"/>
      <c r="P784" s="82"/>
      <c r="Q784" s="82"/>
      <c r="R784" s="82"/>
      <c r="S784" s="82"/>
      <c r="T784" s="82"/>
      <c r="U784" s="82"/>
      <c r="V784" s="82"/>
      <c r="W784" s="82"/>
      <c r="X784" s="82"/>
      <c r="Y784" s="82"/>
      <c r="Z784" s="82"/>
      <c r="AA784" s="82"/>
      <c r="AB784" s="82"/>
      <c r="AC784" s="82"/>
    </row>
    <row r="785" spans="2:29" ht="15.75" customHeight="1">
      <c r="B785" s="83"/>
      <c r="C785" s="188"/>
      <c r="D785" s="177"/>
      <c r="E785" s="177"/>
      <c r="F785" s="177"/>
      <c r="G785" s="177"/>
      <c r="H785" s="177"/>
      <c r="I785" s="177"/>
      <c r="J785" s="177"/>
      <c r="K785" s="82"/>
      <c r="L785" s="82"/>
      <c r="M785" s="82"/>
      <c r="N785" s="82"/>
      <c r="O785" s="82"/>
      <c r="P785" s="82"/>
      <c r="Q785" s="82"/>
      <c r="R785" s="82"/>
      <c r="S785" s="82"/>
      <c r="T785" s="82"/>
      <c r="U785" s="82"/>
      <c r="V785" s="82"/>
      <c r="W785" s="82"/>
      <c r="X785" s="82"/>
      <c r="Y785" s="82"/>
      <c r="Z785" s="82"/>
      <c r="AA785" s="82"/>
      <c r="AB785" s="82"/>
      <c r="AC785" s="82"/>
    </row>
    <row r="786" spans="2:29" ht="15.75" customHeight="1">
      <c r="B786" s="83"/>
      <c r="C786" s="188"/>
      <c r="D786" s="177"/>
      <c r="E786" s="177"/>
      <c r="F786" s="177"/>
      <c r="G786" s="177"/>
      <c r="H786" s="177"/>
      <c r="I786" s="177"/>
      <c r="J786" s="177"/>
      <c r="K786" s="82"/>
      <c r="L786" s="82"/>
      <c r="M786" s="82"/>
      <c r="N786" s="82"/>
      <c r="O786" s="82"/>
      <c r="P786" s="82"/>
      <c r="Q786" s="82"/>
      <c r="R786" s="82"/>
      <c r="S786" s="82"/>
      <c r="T786" s="82"/>
      <c r="U786" s="82"/>
      <c r="V786" s="82"/>
      <c r="W786" s="82"/>
      <c r="X786" s="82"/>
      <c r="Y786" s="82"/>
      <c r="Z786" s="82"/>
      <c r="AA786" s="82"/>
      <c r="AB786" s="82"/>
      <c r="AC786" s="82"/>
    </row>
    <row r="787" spans="2:29" ht="15.75" customHeight="1">
      <c r="B787" s="83"/>
      <c r="C787" s="188"/>
      <c r="D787" s="177"/>
      <c r="E787" s="177"/>
      <c r="F787" s="177"/>
      <c r="G787" s="177"/>
      <c r="H787" s="177"/>
      <c r="I787" s="177"/>
      <c r="J787" s="177"/>
      <c r="K787" s="82"/>
      <c r="L787" s="82"/>
      <c r="M787" s="82"/>
      <c r="N787" s="82"/>
      <c r="O787" s="82"/>
      <c r="P787" s="82"/>
      <c r="Q787" s="82"/>
      <c r="R787" s="82"/>
      <c r="S787" s="82"/>
      <c r="T787" s="82"/>
      <c r="U787" s="82"/>
      <c r="V787" s="82"/>
      <c r="W787" s="82"/>
      <c r="X787" s="82"/>
      <c r="Y787" s="82"/>
      <c r="Z787" s="82"/>
      <c r="AA787" s="82"/>
      <c r="AB787" s="82"/>
      <c r="AC787" s="82"/>
    </row>
    <row r="788" spans="2:29" ht="15.75" customHeight="1">
      <c r="B788" s="83"/>
      <c r="C788" s="188"/>
      <c r="D788" s="177"/>
      <c r="E788" s="177"/>
      <c r="F788" s="177"/>
      <c r="G788" s="177"/>
      <c r="H788" s="177"/>
      <c r="I788" s="177"/>
      <c r="J788" s="177"/>
      <c r="K788" s="82"/>
      <c r="L788" s="82"/>
      <c r="M788" s="82"/>
      <c r="N788" s="82"/>
      <c r="O788" s="82"/>
      <c r="P788" s="82"/>
      <c r="Q788" s="82"/>
      <c r="R788" s="82"/>
      <c r="S788" s="82"/>
      <c r="T788" s="82"/>
      <c r="U788" s="82"/>
      <c r="V788" s="82"/>
      <c r="W788" s="82"/>
      <c r="X788" s="82"/>
      <c r="Y788" s="82"/>
      <c r="Z788" s="82"/>
      <c r="AA788" s="82"/>
      <c r="AB788" s="82"/>
      <c r="AC788" s="82"/>
    </row>
    <row r="789" spans="2:29" ht="15.75" customHeight="1">
      <c r="B789" s="83"/>
      <c r="C789" s="188"/>
      <c r="D789" s="177"/>
      <c r="E789" s="177"/>
      <c r="F789" s="177"/>
      <c r="G789" s="177"/>
      <c r="H789" s="177"/>
      <c r="I789" s="177"/>
      <c r="J789" s="177"/>
      <c r="K789" s="82"/>
      <c r="L789" s="82"/>
      <c r="M789" s="82"/>
      <c r="N789" s="82"/>
      <c r="O789" s="82"/>
      <c r="P789" s="82"/>
      <c r="Q789" s="82"/>
      <c r="R789" s="82"/>
      <c r="S789" s="82"/>
      <c r="T789" s="82"/>
      <c r="U789" s="82"/>
      <c r="V789" s="82"/>
      <c r="W789" s="82"/>
      <c r="X789" s="82"/>
      <c r="Y789" s="82"/>
      <c r="Z789" s="82"/>
      <c r="AA789" s="82"/>
      <c r="AB789" s="82"/>
      <c r="AC789" s="82"/>
    </row>
    <row r="790" spans="2:29" ht="15.75" customHeight="1">
      <c r="B790" s="83"/>
      <c r="C790" s="188"/>
      <c r="D790" s="177"/>
      <c r="E790" s="177"/>
      <c r="F790" s="177"/>
      <c r="G790" s="177"/>
      <c r="H790" s="177"/>
      <c r="I790" s="177"/>
      <c r="J790" s="177"/>
      <c r="K790" s="82"/>
      <c r="L790" s="82"/>
      <c r="M790" s="82"/>
      <c r="N790" s="82"/>
      <c r="O790" s="82"/>
      <c r="P790" s="82"/>
      <c r="Q790" s="82"/>
      <c r="R790" s="82"/>
      <c r="S790" s="82"/>
      <c r="T790" s="82"/>
      <c r="U790" s="82"/>
      <c r="V790" s="82"/>
      <c r="W790" s="82"/>
      <c r="X790" s="82"/>
      <c r="Y790" s="82"/>
      <c r="Z790" s="82"/>
      <c r="AA790" s="82"/>
      <c r="AB790" s="82"/>
      <c r="AC790" s="82"/>
    </row>
    <row r="791" spans="2:29" ht="15.75" customHeight="1">
      <c r="B791" s="83"/>
      <c r="C791" s="188"/>
      <c r="D791" s="177"/>
      <c r="E791" s="177"/>
      <c r="F791" s="177"/>
      <c r="G791" s="177"/>
      <c r="H791" s="177"/>
      <c r="I791" s="177"/>
      <c r="J791" s="177"/>
      <c r="K791" s="82"/>
      <c r="L791" s="82"/>
      <c r="M791" s="82"/>
      <c r="N791" s="82"/>
      <c r="O791" s="82"/>
      <c r="P791" s="82"/>
      <c r="Q791" s="82"/>
      <c r="R791" s="82"/>
      <c r="S791" s="82"/>
      <c r="T791" s="82"/>
      <c r="U791" s="82"/>
      <c r="V791" s="82"/>
      <c r="W791" s="82"/>
      <c r="X791" s="82"/>
      <c r="Y791" s="82"/>
      <c r="Z791" s="82"/>
      <c r="AA791" s="82"/>
      <c r="AB791" s="82"/>
      <c r="AC791" s="82"/>
    </row>
    <row r="792" spans="2:29" ht="15.75" customHeight="1">
      <c r="B792" s="83"/>
      <c r="C792" s="188"/>
      <c r="D792" s="177"/>
      <c r="E792" s="177"/>
      <c r="F792" s="177"/>
      <c r="G792" s="177"/>
      <c r="H792" s="177"/>
      <c r="I792" s="177"/>
      <c r="J792" s="177"/>
      <c r="K792" s="82"/>
      <c r="L792" s="82"/>
      <c r="M792" s="82"/>
      <c r="N792" s="82"/>
      <c r="O792" s="82"/>
      <c r="P792" s="82"/>
      <c r="Q792" s="82"/>
      <c r="R792" s="82"/>
      <c r="S792" s="82"/>
      <c r="T792" s="82"/>
      <c r="U792" s="82"/>
      <c r="V792" s="82"/>
      <c r="W792" s="82"/>
      <c r="X792" s="82"/>
      <c r="Y792" s="82"/>
      <c r="Z792" s="82"/>
      <c r="AA792" s="82"/>
      <c r="AB792" s="82"/>
      <c r="AC792" s="82"/>
    </row>
    <row r="793" spans="2:29" ht="15.75" customHeight="1">
      <c r="B793" s="83"/>
      <c r="C793" s="188"/>
      <c r="D793" s="177"/>
      <c r="E793" s="177"/>
      <c r="F793" s="177"/>
      <c r="G793" s="177"/>
      <c r="H793" s="177"/>
      <c r="I793" s="177"/>
      <c r="J793" s="177"/>
      <c r="K793" s="82"/>
      <c r="L793" s="82"/>
      <c r="M793" s="82"/>
      <c r="N793" s="82"/>
      <c r="O793" s="82"/>
      <c r="P793" s="82"/>
      <c r="Q793" s="82"/>
      <c r="R793" s="82"/>
      <c r="S793" s="82"/>
      <c r="T793" s="82"/>
      <c r="U793" s="82"/>
      <c r="V793" s="82"/>
      <c r="W793" s="82"/>
      <c r="X793" s="82"/>
      <c r="Y793" s="82"/>
      <c r="Z793" s="82"/>
      <c r="AA793" s="82"/>
      <c r="AB793" s="82"/>
      <c r="AC793" s="82"/>
    </row>
    <row r="794" spans="2:29" ht="15.75" customHeight="1">
      <c r="B794" s="83"/>
      <c r="C794" s="188"/>
      <c r="D794" s="177"/>
      <c r="E794" s="177"/>
      <c r="F794" s="177"/>
      <c r="G794" s="177"/>
      <c r="H794" s="177"/>
      <c r="I794" s="177"/>
      <c r="J794" s="177"/>
      <c r="K794" s="82"/>
      <c r="L794" s="82"/>
      <c r="M794" s="82"/>
      <c r="N794" s="82"/>
      <c r="O794" s="82"/>
      <c r="P794" s="82"/>
      <c r="Q794" s="82"/>
      <c r="R794" s="82"/>
      <c r="S794" s="82"/>
      <c r="T794" s="82"/>
      <c r="U794" s="82"/>
      <c r="V794" s="82"/>
      <c r="W794" s="82"/>
      <c r="X794" s="82"/>
      <c r="Y794" s="82"/>
      <c r="Z794" s="82"/>
      <c r="AA794" s="82"/>
      <c r="AB794" s="82"/>
      <c r="AC794" s="82"/>
    </row>
    <row r="795" spans="2:29" ht="15.75" customHeight="1">
      <c r="B795" s="83"/>
      <c r="C795" s="188"/>
      <c r="D795" s="177"/>
      <c r="E795" s="177"/>
      <c r="F795" s="177"/>
      <c r="G795" s="177"/>
      <c r="H795" s="177"/>
      <c r="I795" s="177"/>
      <c r="J795" s="177"/>
      <c r="K795" s="82"/>
      <c r="L795" s="82"/>
      <c r="M795" s="82"/>
      <c r="N795" s="82"/>
      <c r="O795" s="82"/>
      <c r="P795" s="82"/>
      <c r="Q795" s="82"/>
      <c r="R795" s="82"/>
      <c r="S795" s="82"/>
      <c r="T795" s="82"/>
      <c r="U795" s="82"/>
      <c r="V795" s="82"/>
      <c r="W795" s="82"/>
      <c r="X795" s="82"/>
      <c r="Y795" s="82"/>
      <c r="Z795" s="82"/>
      <c r="AA795" s="82"/>
      <c r="AB795" s="82"/>
      <c r="AC795" s="82"/>
    </row>
    <row r="796" spans="2:29" ht="15.75" customHeight="1">
      <c r="B796" s="83"/>
      <c r="C796" s="188"/>
      <c r="D796" s="177"/>
      <c r="E796" s="177"/>
      <c r="F796" s="177"/>
      <c r="G796" s="177"/>
      <c r="H796" s="177"/>
      <c r="I796" s="177"/>
      <c r="J796" s="177"/>
      <c r="K796" s="82"/>
      <c r="L796" s="82"/>
      <c r="M796" s="82"/>
      <c r="N796" s="82"/>
      <c r="O796" s="82"/>
      <c r="P796" s="82"/>
      <c r="Q796" s="82"/>
      <c r="R796" s="82"/>
      <c r="S796" s="82"/>
      <c r="T796" s="82"/>
      <c r="U796" s="82"/>
      <c r="V796" s="82"/>
      <c r="W796" s="82"/>
      <c r="X796" s="82"/>
      <c r="Y796" s="82"/>
      <c r="Z796" s="82"/>
      <c r="AA796" s="82"/>
      <c r="AB796" s="82"/>
      <c r="AC796" s="82"/>
    </row>
    <row r="797" spans="2:29" ht="15.75" customHeight="1">
      <c r="B797" s="83"/>
      <c r="C797" s="188"/>
      <c r="D797" s="177"/>
      <c r="E797" s="177"/>
      <c r="F797" s="177"/>
      <c r="G797" s="177"/>
      <c r="H797" s="177"/>
      <c r="I797" s="177"/>
      <c r="J797" s="177"/>
      <c r="K797" s="82"/>
      <c r="L797" s="82"/>
      <c r="M797" s="82"/>
      <c r="N797" s="82"/>
      <c r="O797" s="82"/>
      <c r="P797" s="82"/>
      <c r="Q797" s="82"/>
      <c r="R797" s="82"/>
      <c r="S797" s="82"/>
      <c r="T797" s="82"/>
      <c r="U797" s="82"/>
      <c r="V797" s="82"/>
      <c r="W797" s="82"/>
      <c r="X797" s="82"/>
      <c r="Y797" s="82"/>
      <c r="Z797" s="82"/>
      <c r="AA797" s="82"/>
      <c r="AB797" s="82"/>
      <c r="AC797" s="82"/>
    </row>
    <row r="798" spans="2:29" ht="15.75" customHeight="1">
      <c r="B798" s="83"/>
      <c r="C798" s="188"/>
      <c r="D798" s="177"/>
      <c r="E798" s="177"/>
      <c r="F798" s="177"/>
      <c r="G798" s="177"/>
      <c r="H798" s="177"/>
      <c r="I798" s="177"/>
      <c r="J798" s="177"/>
      <c r="K798" s="82"/>
      <c r="L798" s="82"/>
      <c r="M798" s="82"/>
      <c r="N798" s="82"/>
      <c r="O798" s="82"/>
      <c r="P798" s="82"/>
      <c r="Q798" s="82"/>
      <c r="R798" s="82"/>
      <c r="S798" s="82"/>
      <c r="T798" s="82"/>
      <c r="U798" s="82"/>
      <c r="V798" s="82"/>
      <c r="W798" s="82"/>
      <c r="X798" s="82"/>
      <c r="Y798" s="82"/>
      <c r="Z798" s="82"/>
      <c r="AA798" s="82"/>
      <c r="AB798" s="82"/>
      <c r="AC798" s="82"/>
    </row>
    <row r="799" spans="2:29" ht="15.75" customHeight="1">
      <c r="B799" s="83"/>
      <c r="C799" s="188"/>
      <c r="D799" s="177"/>
      <c r="E799" s="177"/>
      <c r="F799" s="177"/>
      <c r="G799" s="177"/>
      <c r="H799" s="177"/>
      <c r="I799" s="177"/>
      <c r="J799" s="177"/>
      <c r="K799" s="82"/>
      <c r="L799" s="82"/>
      <c r="M799" s="82"/>
      <c r="N799" s="82"/>
      <c r="O799" s="82"/>
      <c r="P799" s="82"/>
      <c r="Q799" s="82"/>
      <c r="R799" s="82"/>
      <c r="S799" s="82"/>
      <c r="T799" s="82"/>
      <c r="U799" s="82"/>
      <c r="V799" s="82"/>
      <c r="W799" s="82"/>
      <c r="X799" s="82"/>
      <c r="Y799" s="82"/>
      <c r="Z799" s="82"/>
      <c r="AA799" s="82"/>
      <c r="AB799" s="82"/>
      <c r="AC799" s="82"/>
    </row>
    <row r="800" spans="2:29" ht="15.75" customHeight="1">
      <c r="B800" s="83"/>
      <c r="C800" s="188"/>
      <c r="D800" s="177"/>
      <c r="E800" s="177"/>
      <c r="F800" s="177"/>
      <c r="G800" s="177"/>
      <c r="H800" s="177"/>
      <c r="I800" s="177"/>
      <c r="J800" s="177"/>
      <c r="K800" s="82"/>
      <c r="L800" s="82"/>
      <c r="M800" s="82"/>
      <c r="N800" s="82"/>
      <c r="O800" s="82"/>
      <c r="P800" s="82"/>
      <c r="Q800" s="82"/>
      <c r="R800" s="82"/>
      <c r="S800" s="82"/>
      <c r="T800" s="82"/>
      <c r="U800" s="82"/>
      <c r="V800" s="82"/>
      <c r="W800" s="82"/>
      <c r="X800" s="82"/>
      <c r="Y800" s="82"/>
      <c r="Z800" s="82"/>
      <c r="AA800" s="82"/>
      <c r="AB800" s="82"/>
      <c r="AC800" s="82"/>
    </row>
    <row r="801" spans="2:29" ht="15.75" customHeight="1">
      <c r="B801" s="83"/>
      <c r="C801" s="188"/>
      <c r="D801" s="177"/>
      <c r="E801" s="177"/>
      <c r="F801" s="177"/>
      <c r="G801" s="177"/>
      <c r="H801" s="177"/>
      <c r="I801" s="177"/>
      <c r="J801" s="177"/>
      <c r="K801" s="82"/>
      <c r="L801" s="82"/>
      <c r="M801" s="82"/>
      <c r="N801" s="82"/>
      <c r="O801" s="82"/>
      <c r="P801" s="82"/>
      <c r="Q801" s="82"/>
      <c r="R801" s="82"/>
      <c r="S801" s="82"/>
      <c r="T801" s="82"/>
      <c r="U801" s="82"/>
      <c r="V801" s="82"/>
      <c r="W801" s="82"/>
      <c r="X801" s="82"/>
      <c r="Y801" s="82"/>
      <c r="Z801" s="82"/>
      <c r="AA801" s="82"/>
      <c r="AB801" s="82"/>
      <c r="AC801" s="82"/>
    </row>
    <row r="802" spans="2:29" ht="15.75" customHeight="1">
      <c r="B802" s="83"/>
      <c r="C802" s="188"/>
      <c r="D802" s="177"/>
      <c r="E802" s="177"/>
      <c r="F802" s="177"/>
      <c r="G802" s="177"/>
      <c r="H802" s="177"/>
      <c r="I802" s="177"/>
      <c r="J802" s="177"/>
      <c r="K802" s="82"/>
      <c r="L802" s="82"/>
      <c r="M802" s="82"/>
      <c r="N802" s="82"/>
      <c r="O802" s="82"/>
      <c r="P802" s="82"/>
      <c r="Q802" s="82"/>
      <c r="R802" s="82"/>
      <c r="S802" s="82"/>
      <c r="T802" s="82"/>
      <c r="U802" s="82"/>
      <c r="V802" s="82"/>
      <c r="W802" s="82"/>
      <c r="X802" s="82"/>
      <c r="Y802" s="82"/>
      <c r="Z802" s="82"/>
      <c r="AA802" s="82"/>
      <c r="AB802" s="82"/>
      <c r="AC802" s="82"/>
    </row>
    <row r="803" spans="2:29" ht="15.75" customHeight="1">
      <c r="B803" s="83"/>
      <c r="C803" s="188"/>
      <c r="D803" s="177"/>
      <c r="E803" s="177"/>
      <c r="F803" s="177"/>
      <c r="G803" s="177"/>
      <c r="H803" s="177"/>
      <c r="I803" s="177"/>
      <c r="J803" s="177"/>
      <c r="K803" s="82"/>
      <c r="L803" s="82"/>
      <c r="M803" s="82"/>
      <c r="N803" s="82"/>
      <c r="O803" s="82"/>
      <c r="P803" s="82"/>
      <c r="Q803" s="82"/>
      <c r="R803" s="82"/>
      <c r="S803" s="82"/>
      <c r="T803" s="82"/>
      <c r="U803" s="82"/>
      <c r="V803" s="82"/>
      <c r="W803" s="82"/>
      <c r="X803" s="82"/>
      <c r="Y803" s="82"/>
      <c r="Z803" s="82"/>
      <c r="AA803" s="82"/>
      <c r="AB803" s="82"/>
      <c r="AC803" s="82"/>
    </row>
    <row r="804" spans="2:29" ht="15.75" customHeight="1">
      <c r="B804" s="83"/>
      <c r="C804" s="188"/>
      <c r="D804" s="177"/>
      <c r="E804" s="177"/>
      <c r="F804" s="177"/>
      <c r="G804" s="177"/>
      <c r="H804" s="177"/>
      <c r="I804" s="177"/>
      <c r="J804" s="177"/>
      <c r="K804" s="82"/>
      <c r="L804" s="82"/>
      <c r="M804" s="82"/>
      <c r="N804" s="82"/>
      <c r="O804" s="82"/>
      <c r="P804" s="82"/>
      <c r="Q804" s="82"/>
      <c r="R804" s="82"/>
      <c r="S804" s="82"/>
      <c r="T804" s="82"/>
      <c r="U804" s="82"/>
      <c r="V804" s="82"/>
      <c r="W804" s="82"/>
      <c r="X804" s="82"/>
      <c r="Y804" s="82"/>
      <c r="Z804" s="82"/>
      <c r="AA804" s="82"/>
      <c r="AB804" s="82"/>
      <c r="AC804" s="82"/>
    </row>
    <row r="805" spans="2:29" ht="15.75" customHeight="1">
      <c r="B805" s="83"/>
      <c r="C805" s="188"/>
      <c r="D805" s="177"/>
      <c r="E805" s="177"/>
      <c r="F805" s="177"/>
      <c r="G805" s="177"/>
      <c r="H805" s="177"/>
      <c r="I805" s="177"/>
      <c r="J805" s="177"/>
      <c r="K805" s="82"/>
      <c r="L805" s="82"/>
      <c r="M805" s="82"/>
      <c r="N805" s="82"/>
      <c r="O805" s="82"/>
      <c r="P805" s="82"/>
      <c r="Q805" s="82"/>
      <c r="R805" s="82"/>
      <c r="S805" s="82"/>
      <c r="T805" s="82"/>
      <c r="U805" s="82"/>
      <c r="V805" s="82"/>
      <c r="W805" s="82"/>
      <c r="X805" s="82"/>
      <c r="Y805" s="82"/>
      <c r="Z805" s="82"/>
      <c r="AA805" s="82"/>
      <c r="AB805" s="82"/>
      <c r="AC805" s="82"/>
    </row>
    <row r="806" spans="2:29" ht="15.75" customHeight="1">
      <c r="B806" s="83"/>
      <c r="C806" s="188"/>
      <c r="D806" s="177"/>
      <c r="E806" s="177"/>
      <c r="F806" s="177"/>
      <c r="G806" s="177"/>
      <c r="H806" s="177"/>
      <c r="I806" s="177"/>
      <c r="J806" s="177"/>
      <c r="K806" s="82"/>
      <c r="L806" s="82"/>
      <c r="M806" s="82"/>
      <c r="N806" s="82"/>
      <c r="O806" s="82"/>
      <c r="P806" s="82"/>
      <c r="Q806" s="82"/>
      <c r="R806" s="82"/>
      <c r="S806" s="82"/>
      <c r="T806" s="82"/>
      <c r="U806" s="82"/>
      <c r="V806" s="82"/>
      <c r="W806" s="82"/>
      <c r="X806" s="82"/>
      <c r="Y806" s="82"/>
      <c r="Z806" s="82"/>
      <c r="AA806" s="82"/>
      <c r="AB806" s="82"/>
      <c r="AC806" s="82"/>
    </row>
    <row r="807" spans="2:29" ht="15.75" customHeight="1">
      <c r="B807" s="83"/>
      <c r="C807" s="188"/>
      <c r="D807" s="177"/>
      <c r="E807" s="177"/>
      <c r="F807" s="177"/>
      <c r="G807" s="177"/>
      <c r="H807" s="177"/>
      <c r="I807" s="177"/>
      <c r="J807" s="177"/>
      <c r="K807" s="82"/>
      <c r="L807" s="82"/>
      <c r="M807" s="82"/>
      <c r="N807" s="82"/>
      <c r="O807" s="82"/>
      <c r="P807" s="82"/>
      <c r="Q807" s="82"/>
      <c r="R807" s="82"/>
      <c r="S807" s="82"/>
      <c r="T807" s="82"/>
      <c r="U807" s="82"/>
      <c r="V807" s="82"/>
      <c r="W807" s="82"/>
      <c r="X807" s="82"/>
      <c r="Y807" s="82"/>
      <c r="Z807" s="82"/>
      <c r="AA807" s="82"/>
      <c r="AB807" s="82"/>
      <c r="AC807" s="82"/>
    </row>
    <row r="808" spans="2:29" ht="15.75" customHeight="1">
      <c r="B808" s="83"/>
      <c r="C808" s="188"/>
      <c r="D808" s="177"/>
      <c r="E808" s="177"/>
      <c r="F808" s="177"/>
      <c r="G808" s="177"/>
      <c r="H808" s="177"/>
      <c r="I808" s="177"/>
      <c r="J808" s="177"/>
      <c r="K808" s="82"/>
      <c r="L808" s="82"/>
      <c r="M808" s="82"/>
      <c r="N808" s="82"/>
      <c r="O808" s="82"/>
      <c r="P808" s="82"/>
      <c r="Q808" s="82"/>
      <c r="R808" s="82"/>
      <c r="S808" s="82"/>
      <c r="T808" s="82"/>
      <c r="U808" s="82"/>
      <c r="V808" s="82"/>
      <c r="W808" s="82"/>
      <c r="X808" s="82"/>
      <c r="Y808" s="82"/>
      <c r="Z808" s="82"/>
      <c r="AA808" s="82"/>
      <c r="AB808" s="82"/>
      <c r="AC808" s="82"/>
    </row>
    <row r="809" spans="2:29" ht="15.75" customHeight="1">
      <c r="B809" s="83"/>
      <c r="C809" s="188"/>
      <c r="D809" s="177"/>
      <c r="E809" s="177"/>
      <c r="F809" s="177"/>
      <c r="G809" s="177"/>
      <c r="H809" s="177"/>
      <c r="I809" s="177"/>
      <c r="J809" s="177"/>
      <c r="K809" s="82"/>
      <c r="L809" s="82"/>
      <c r="M809" s="82"/>
      <c r="N809" s="82"/>
      <c r="O809" s="82"/>
      <c r="P809" s="82"/>
      <c r="Q809" s="82"/>
      <c r="R809" s="82"/>
      <c r="S809" s="82"/>
      <c r="T809" s="82"/>
      <c r="U809" s="82"/>
      <c r="V809" s="82"/>
      <c r="W809" s="82"/>
      <c r="X809" s="82"/>
      <c r="Y809" s="82"/>
      <c r="Z809" s="82"/>
      <c r="AA809" s="82"/>
      <c r="AB809" s="82"/>
      <c r="AC809" s="82"/>
    </row>
    <row r="810" spans="2:29" ht="15.75" customHeight="1">
      <c r="B810" s="83"/>
      <c r="C810" s="188"/>
      <c r="D810" s="177"/>
      <c r="E810" s="177"/>
      <c r="F810" s="177"/>
      <c r="G810" s="177"/>
      <c r="H810" s="177"/>
      <c r="I810" s="177"/>
      <c r="J810" s="177"/>
      <c r="K810" s="82"/>
      <c r="L810" s="82"/>
      <c r="M810" s="82"/>
      <c r="N810" s="82"/>
      <c r="O810" s="82"/>
      <c r="P810" s="82"/>
      <c r="Q810" s="82"/>
      <c r="R810" s="82"/>
      <c r="S810" s="82"/>
      <c r="T810" s="82"/>
      <c r="U810" s="82"/>
      <c r="V810" s="82"/>
      <c r="W810" s="82"/>
      <c r="X810" s="82"/>
      <c r="Y810" s="82"/>
      <c r="Z810" s="82"/>
      <c r="AA810" s="82"/>
      <c r="AB810" s="82"/>
      <c r="AC810" s="82"/>
    </row>
    <row r="811" spans="2:29" ht="15.75" customHeight="1">
      <c r="B811" s="83"/>
      <c r="C811" s="188"/>
      <c r="D811" s="177"/>
      <c r="E811" s="177"/>
      <c r="F811" s="177"/>
      <c r="G811" s="177"/>
      <c r="H811" s="177"/>
      <c r="I811" s="177"/>
      <c r="J811" s="177"/>
      <c r="K811" s="82"/>
      <c r="L811" s="82"/>
      <c r="M811" s="82"/>
      <c r="N811" s="82"/>
      <c r="O811" s="82"/>
      <c r="P811" s="82"/>
      <c r="Q811" s="82"/>
      <c r="R811" s="82"/>
      <c r="S811" s="82"/>
      <c r="T811" s="82"/>
      <c r="U811" s="82"/>
      <c r="V811" s="82"/>
      <c r="W811" s="82"/>
      <c r="X811" s="82"/>
      <c r="Y811" s="82"/>
      <c r="Z811" s="82"/>
      <c r="AA811" s="82"/>
      <c r="AB811" s="82"/>
      <c r="AC811" s="82"/>
    </row>
    <row r="812" spans="2:29" ht="15.75" customHeight="1">
      <c r="B812" s="83"/>
      <c r="C812" s="188"/>
      <c r="D812" s="177"/>
      <c r="E812" s="177"/>
      <c r="F812" s="177"/>
      <c r="G812" s="177"/>
      <c r="H812" s="177"/>
      <c r="I812" s="177"/>
      <c r="J812" s="177"/>
      <c r="K812" s="82"/>
      <c r="L812" s="82"/>
      <c r="M812" s="82"/>
      <c r="N812" s="82"/>
      <c r="O812" s="82"/>
      <c r="P812" s="82"/>
      <c r="Q812" s="82"/>
      <c r="R812" s="82"/>
      <c r="S812" s="82"/>
      <c r="T812" s="82"/>
      <c r="U812" s="82"/>
      <c r="V812" s="82"/>
      <c r="W812" s="82"/>
      <c r="X812" s="82"/>
      <c r="Y812" s="82"/>
      <c r="Z812" s="82"/>
      <c r="AA812" s="82"/>
      <c r="AB812" s="82"/>
      <c r="AC812" s="82"/>
    </row>
    <row r="813" spans="2:29" ht="15.75" customHeight="1">
      <c r="B813" s="83"/>
      <c r="C813" s="188"/>
      <c r="D813" s="177"/>
      <c r="E813" s="177"/>
      <c r="F813" s="177"/>
      <c r="G813" s="177"/>
      <c r="H813" s="177"/>
      <c r="I813" s="177"/>
      <c r="J813" s="177"/>
      <c r="K813" s="82"/>
      <c r="L813" s="82"/>
      <c r="M813" s="82"/>
      <c r="N813" s="82"/>
      <c r="O813" s="82"/>
      <c r="P813" s="82"/>
      <c r="Q813" s="82"/>
      <c r="R813" s="82"/>
      <c r="S813" s="82"/>
      <c r="T813" s="82"/>
      <c r="U813" s="82"/>
      <c r="V813" s="82"/>
      <c r="W813" s="82"/>
      <c r="X813" s="82"/>
      <c r="Y813" s="82"/>
      <c r="Z813" s="82"/>
      <c r="AA813" s="82"/>
      <c r="AB813" s="82"/>
      <c r="AC813" s="82"/>
    </row>
    <row r="814" spans="2:29" ht="15.75" customHeight="1">
      <c r="B814" s="83"/>
      <c r="C814" s="188"/>
      <c r="D814" s="177"/>
      <c r="E814" s="177"/>
      <c r="F814" s="177"/>
      <c r="G814" s="177"/>
      <c r="H814" s="177"/>
      <c r="I814" s="177"/>
      <c r="J814" s="177"/>
      <c r="K814" s="82"/>
      <c r="L814" s="82"/>
      <c r="M814" s="82"/>
      <c r="N814" s="82"/>
      <c r="O814" s="82"/>
      <c r="P814" s="82"/>
      <c r="Q814" s="82"/>
      <c r="R814" s="82"/>
      <c r="S814" s="82"/>
      <c r="T814" s="82"/>
      <c r="U814" s="82"/>
      <c r="V814" s="82"/>
      <c r="W814" s="82"/>
      <c r="X814" s="82"/>
      <c r="Y814" s="82"/>
      <c r="Z814" s="82"/>
      <c r="AA814" s="82"/>
      <c r="AB814" s="82"/>
      <c r="AC814" s="82"/>
    </row>
    <row r="815" spans="2:29" ht="15.75" customHeight="1">
      <c r="B815" s="83"/>
      <c r="C815" s="188"/>
      <c r="D815" s="177"/>
      <c r="E815" s="177"/>
      <c r="F815" s="177"/>
      <c r="G815" s="177"/>
      <c r="H815" s="177"/>
      <c r="I815" s="177"/>
      <c r="J815" s="177"/>
      <c r="K815" s="82"/>
      <c r="L815" s="82"/>
      <c r="M815" s="82"/>
      <c r="N815" s="82"/>
      <c r="O815" s="82"/>
      <c r="P815" s="82"/>
      <c r="Q815" s="82"/>
      <c r="R815" s="82"/>
      <c r="S815" s="82"/>
      <c r="T815" s="82"/>
      <c r="U815" s="82"/>
      <c r="V815" s="82"/>
      <c r="W815" s="82"/>
      <c r="X815" s="82"/>
      <c r="Y815" s="82"/>
      <c r="Z815" s="82"/>
      <c r="AA815" s="82"/>
      <c r="AB815" s="82"/>
      <c r="AC815" s="82"/>
    </row>
    <row r="816" spans="2:29" ht="15.75" customHeight="1">
      <c r="B816" s="83"/>
      <c r="C816" s="188"/>
      <c r="D816" s="177"/>
      <c r="E816" s="177"/>
      <c r="F816" s="177"/>
      <c r="G816" s="177"/>
      <c r="H816" s="177"/>
      <c r="I816" s="177"/>
      <c r="J816" s="177"/>
      <c r="K816" s="82"/>
      <c r="L816" s="82"/>
      <c r="M816" s="82"/>
      <c r="N816" s="82"/>
      <c r="O816" s="82"/>
      <c r="P816" s="82"/>
      <c r="Q816" s="82"/>
      <c r="R816" s="82"/>
      <c r="S816" s="82"/>
      <c r="T816" s="82"/>
      <c r="U816" s="82"/>
      <c r="V816" s="82"/>
      <c r="W816" s="82"/>
      <c r="X816" s="82"/>
      <c r="Y816" s="82"/>
      <c r="Z816" s="82"/>
      <c r="AA816" s="82"/>
      <c r="AB816" s="82"/>
      <c r="AC816" s="82"/>
    </row>
    <row r="817" spans="2:29" ht="15.75" customHeight="1">
      <c r="B817" s="83"/>
      <c r="C817" s="188"/>
      <c r="D817" s="177"/>
      <c r="E817" s="177"/>
      <c r="F817" s="177"/>
      <c r="G817" s="177"/>
      <c r="H817" s="177"/>
      <c r="I817" s="177"/>
      <c r="J817" s="177"/>
      <c r="K817" s="82"/>
      <c r="L817" s="82"/>
      <c r="M817" s="82"/>
      <c r="N817" s="82"/>
      <c r="O817" s="82"/>
      <c r="P817" s="82"/>
      <c r="Q817" s="82"/>
      <c r="R817" s="82"/>
      <c r="S817" s="82"/>
      <c r="T817" s="82"/>
      <c r="U817" s="82"/>
      <c r="V817" s="82"/>
      <c r="W817" s="82"/>
      <c r="X817" s="82"/>
      <c r="Y817" s="82"/>
      <c r="Z817" s="82"/>
      <c r="AA817" s="82"/>
      <c r="AB817" s="82"/>
      <c r="AC817" s="82"/>
    </row>
    <row r="818" spans="2:29" ht="15.75" customHeight="1">
      <c r="B818" s="83"/>
      <c r="C818" s="188"/>
      <c r="D818" s="177"/>
      <c r="E818" s="177"/>
      <c r="F818" s="177"/>
      <c r="G818" s="177"/>
      <c r="H818" s="177"/>
      <c r="I818" s="177"/>
      <c r="J818" s="177"/>
      <c r="K818" s="82"/>
      <c r="L818" s="82"/>
      <c r="M818" s="82"/>
      <c r="N818" s="82"/>
      <c r="O818" s="82"/>
      <c r="P818" s="82"/>
      <c r="Q818" s="82"/>
      <c r="R818" s="82"/>
      <c r="S818" s="82"/>
      <c r="T818" s="82"/>
      <c r="U818" s="82"/>
      <c r="V818" s="82"/>
      <c r="W818" s="82"/>
      <c r="X818" s="82"/>
      <c r="Y818" s="82"/>
      <c r="Z818" s="82"/>
      <c r="AA818" s="82"/>
      <c r="AB818" s="82"/>
      <c r="AC818" s="82"/>
    </row>
    <row r="819" spans="2:29" ht="15.75" customHeight="1">
      <c r="B819" s="83"/>
      <c r="C819" s="188"/>
      <c r="D819" s="177"/>
      <c r="E819" s="177"/>
      <c r="F819" s="177"/>
      <c r="G819" s="177"/>
      <c r="H819" s="177"/>
      <c r="I819" s="177"/>
      <c r="J819" s="177"/>
      <c r="K819" s="82"/>
      <c r="L819" s="82"/>
      <c r="M819" s="82"/>
      <c r="N819" s="82"/>
      <c r="O819" s="82"/>
      <c r="P819" s="82"/>
      <c r="Q819" s="82"/>
      <c r="R819" s="82"/>
      <c r="S819" s="82"/>
      <c r="T819" s="82"/>
      <c r="U819" s="82"/>
      <c r="V819" s="82"/>
      <c r="W819" s="82"/>
      <c r="X819" s="82"/>
      <c r="Y819" s="82"/>
      <c r="Z819" s="82"/>
      <c r="AA819" s="82"/>
      <c r="AB819" s="82"/>
      <c r="AC819" s="82"/>
    </row>
    <row r="820" spans="2:29" ht="15.75" customHeight="1">
      <c r="B820" s="83"/>
      <c r="C820" s="188"/>
      <c r="D820" s="177"/>
      <c r="E820" s="177"/>
      <c r="F820" s="177"/>
      <c r="G820" s="177"/>
      <c r="H820" s="177"/>
      <c r="I820" s="177"/>
      <c r="J820" s="177"/>
      <c r="K820" s="82"/>
      <c r="L820" s="82"/>
      <c r="M820" s="82"/>
      <c r="N820" s="82"/>
      <c r="O820" s="82"/>
      <c r="P820" s="82"/>
      <c r="Q820" s="82"/>
      <c r="R820" s="82"/>
      <c r="S820" s="82"/>
      <c r="T820" s="82"/>
      <c r="U820" s="82"/>
      <c r="V820" s="82"/>
      <c r="W820" s="82"/>
      <c r="X820" s="82"/>
      <c r="Y820" s="82"/>
      <c r="Z820" s="82"/>
      <c r="AA820" s="82"/>
      <c r="AB820" s="82"/>
      <c r="AC820" s="82"/>
    </row>
    <row r="821" spans="2:29" ht="15.75" customHeight="1">
      <c r="B821" s="83"/>
      <c r="C821" s="188"/>
      <c r="D821" s="177"/>
      <c r="E821" s="177"/>
      <c r="F821" s="177"/>
      <c r="G821" s="177"/>
      <c r="H821" s="177"/>
      <c r="I821" s="177"/>
      <c r="J821" s="177"/>
      <c r="K821" s="82"/>
      <c r="L821" s="82"/>
      <c r="M821" s="82"/>
      <c r="N821" s="82"/>
      <c r="O821" s="82"/>
      <c r="P821" s="82"/>
      <c r="Q821" s="82"/>
      <c r="R821" s="82"/>
      <c r="S821" s="82"/>
      <c r="T821" s="82"/>
      <c r="U821" s="82"/>
      <c r="V821" s="82"/>
      <c r="W821" s="82"/>
      <c r="X821" s="82"/>
      <c r="Y821" s="82"/>
      <c r="Z821" s="82"/>
      <c r="AA821" s="82"/>
      <c r="AB821" s="82"/>
      <c r="AC821" s="82"/>
    </row>
    <row r="822" spans="2:29" ht="15.75" customHeight="1">
      <c r="B822" s="83"/>
      <c r="C822" s="188"/>
      <c r="D822" s="177"/>
      <c r="E822" s="177"/>
      <c r="F822" s="177"/>
      <c r="G822" s="177"/>
      <c r="H822" s="177"/>
      <c r="I822" s="177"/>
      <c r="J822" s="177"/>
      <c r="K822" s="82"/>
      <c r="L822" s="82"/>
      <c r="M822" s="82"/>
      <c r="N822" s="82"/>
      <c r="O822" s="82"/>
      <c r="P822" s="82"/>
      <c r="Q822" s="82"/>
      <c r="R822" s="82"/>
      <c r="S822" s="82"/>
      <c r="T822" s="82"/>
      <c r="U822" s="82"/>
      <c r="V822" s="82"/>
      <c r="W822" s="82"/>
      <c r="X822" s="82"/>
      <c r="Y822" s="82"/>
      <c r="Z822" s="82"/>
      <c r="AA822" s="82"/>
      <c r="AB822" s="82"/>
      <c r="AC822" s="82"/>
    </row>
    <row r="823" spans="2:29" ht="15.75" customHeight="1">
      <c r="B823" s="83"/>
      <c r="C823" s="188"/>
      <c r="D823" s="177"/>
      <c r="E823" s="177"/>
      <c r="F823" s="177"/>
      <c r="G823" s="177"/>
      <c r="H823" s="177"/>
      <c r="I823" s="177"/>
      <c r="J823" s="177"/>
      <c r="K823" s="82"/>
      <c r="L823" s="82"/>
      <c r="M823" s="82"/>
      <c r="N823" s="82"/>
      <c r="O823" s="82"/>
      <c r="P823" s="82"/>
      <c r="Q823" s="82"/>
      <c r="R823" s="82"/>
      <c r="S823" s="82"/>
      <c r="T823" s="82"/>
      <c r="U823" s="82"/>
      <c r="V823" s="82"/>
      <c r="W823" s="82"/>
      <c r="X823" s="82"/>
      <c r="Y823" s="82"/>
      <c r="Z823" s="82"/>
      <c r="AA823" s="82"/>
      <c r="AB823" s="82"/>
      <c r="AC823" s="82"/>
    </row>
    <row r="824" spans="2:29" ht="15.75" customHeight="1">
      <c r="B824" s="83"/>
      <c r="C824" s="188"/>
      <c r="D824" s="177"/>
      <c r="E824" s="177"/>
      <c r="F824" s="177"/>
      <c r="G824" s="177"/>
      <c r="H824" s="177"/>
      <c r="I824" s="177"/>
      <c r="J824" s="177"/>
      <c r="K824" s="82"/>
      <c r="L824" s="82"/>
      <c r="M824" s="82"/>
      <c r="N824" s="82"/>
      <c r="O824" s="82"/>
      <c r="P824" s="82"/>
      <c r="Q824" s="82"/>
      <c r="R824" s="82"/>
      <c r="S824" s="82"/>
      <c r="T824" s="82"/>
      <c r="U824" s="82"/>
      <c r="V824" s="82"/>
      <c r="W824" s="82"/>
      <c r="X824" s="82"/>
      <c r="Y824" s="82"/>
      <c r="Z824" s="82"/>
      <c r="AA824" s="82"/>
      <c r="AB824" s="82"/>
      <c r="AC824" s="82"/>
    </row>
    <row r="825" spans="2:29" ht="15.75" customHeight="1">
      <c r="B825" s="83"/>
      <c r="C825" s="188"/>
      <c r="D825" s="177"/>
      <c r="E825" s="177"/>
      <c r="F825" s="177"/>
      <c r="G825" s="177"/>
      <c r="H825" s="177"/>
      <c r="I825" s="177"/>
      <c r="J825" s="177"/>
      <c r="K825" s="82"/>
      <c r="L825" s="82"/>
      <c r="M825" s="82"/>
      <c r="N825" s="82"/>
      <c r="O825" s="82"/>
      <c r="P825" s="82"/>
      <c r="Q825" s="82"/>
      <c r="R825" s="82"/>
      <c r="S825" s="82"/>
      <c r="T825" s="82"/>
      <c r="U825" s="82"/>
      <c r="V825" s="82"/>
      <c r="W825" s="82"/>
      <c r="X825" s="82"/>
      <c r="Y825" s="82"/>
      <c r="Z825" s="82"/>
      <c r="AA825" s="82"/>
      <c r="AB825" s="82"/>
      <c r="AC825" s="82"/>
    </row>
    <row r="826" spans="2:29" ht="15.75" customHeight="1">
      <c r="B826" s="83"/>
      <c r="C826" s="188"/>
      <c r="D826" s="177"/>
      <c r="E826" s="177"/>
      <c r="F826" s="177"/>
      <c r="G826" s="177"/>
      <c r="H826" s="177"/>
      <c r="I826" s="177"/>
      <c r="J826" s="177"/>
      <c r="K826" s="82"/>
      <c r="L826" s="82"/>
      <c r="M826" s="82"/>
      <c r="N826" s="82"/>
      <c r="O826" s="82"/>
      <c r="P826" s="82"/>
      <c r="Q826" s="82"/>
      <c r="R826" s="82"/>
      <c r="S826" s="82"/>
      <c r="T826" s="82"/>
      <c r="U826" s="82"/>
      <c r="V826" s="82"/>
      <c r="W826" s="82"/>
      <c r="X826" s="82"/>
      <c r="Y826" s="82"/>
      <c r="Z826" s="82"/>
      <c r="AA826" s="82"/>
      <c r="AB826" s="82"/>
      <c r="AC826" s="82"/>
    </row>
    <row r="827" spans="2:29" ht="15.75" customHeight="1">
      <c r="B827" s="83"/>
      <c r="C827" s="188"/>
      <c r="D827" s="177"/>
      <c r="E827" s="177"/>
      <c r="F827" s="177"/>
      <c r="G827" s="177"/>
      <c r="H827" s="177"/>
      <c r="I827" s="177"/>
      <c r="J827" s="177"/>
      <c r="K827" s="82"/>
      <c r="L827" s="82"/>
      <c r="M827" s="82"/>
      <c r="N827" s="82"/>
      <c r="O827" s="82"/>
      <c r="P827" s="82"/>
      <c r="Q827" s="82"/>
      <c r="R827" s="82"/>
      <c r="S827" s="82"/>
      <c r="T827" s="82"/>
      <c r="U827" s="82"/>
      <c r="V827" s="82"/>
      <c r="W827" s="82"/>
      <c r="X827" s="82"/>
      <c r="Y827" s="82"/>
      <c r="Z827" s="82"/>
      <c r="AA827" s="82"/>
      <c r="AB827" s="82"/>
      <c r="AC827" s="82"/>
    </row>
    <row r="828" spans="2:29" ht="15.75" customHeight="1">
      <c r="B828" s="83"/>
      <c r="C828" s="188"/>
      <c r="D828" s="177"/>
      <c r="E828" s="177"/>
      <c r="F828" s="177"/>
      <c r="G828" s="177"/>
      <c r="H828" s="177"/>
      <c r="I828" s="177"/>
      <c r="J828" s="177"/>
      <c r="K828" s="82"/>
      <c r="L828" s="82"/>
      <c r="M828" s="82"/>
      <c r="N828" s="82"/>
      <c r="O828" s="82"/>
      <c r="P828" s="82"/>
      <c r="Q828" s="82"/>
      <c r="R828" s="82"/>
      <c r="S828" s="82"/>
      <c r="T828" s="82"/>
      <c r="U828" s="82"/>
      <c r="V828" s="82"/>
      <c r="W828" s="82"/>
      <c r="X828" s="82"/>
      <c r="Y828" s="82"/>
      <c r="Z828" s="82"/>
      <c r="AA828" s="82"/>
      <c r="AB828" s="82"/>
      <c r="AC828" s="82"/>
    </row>
    <row r="829" spans="2:29" ht="15.75" customHeight="1">
      <c r="B829" s="83"/>
      <c r="C829" s="188"/>
      <c r="D829" s="177"/>
      <c r="E829" s="177"/>
      <c r="F829" s="177"/>
      <c r="G829" s="177"/>
      <c r="H829" s="177"/>
      <c r="I829" s="177"/>
      <c r="J829" s="177"/>
      <c r="K829" s="82"/>
      <c r="L829" s="82"/>
      <c r="M829" s="82"/>
      <c r="N829" s="82"/>
      <c r="O829" s="82"/>
      <c r="P829" s="82"/>
      <c r="Q829" s="82"/>
      <c r="R829" s="82"/>
      <c r="S829" s="82"/>
      <c r="T829" s="82"/>
      <c r="U829" s="82"/>
      <c r="V829" s="82"/>
      <c r="W829" s="82"/>
      <c r="X829" s="82"/>
      <c r="Y829" s="82"/>
      <c r="Z829" s="82"/>
      <c r="AA829" s="82"/>
      <c r="AB829" s="82"/>
      <c r="AC829" s="82"/>
    </row>
    <row r="830" spans="2:29" ht="15.75" customHeight="1">
      <c r="B830" s="83"/>
      <c r="C830" s="188"/>
      <c r="D830" s="177"/>
      <c r="E830" s="177"/>
      <c r="F830" s="177"/>
      <c r="G830" s="177"/>
      <c r="H830" s="177"/>
      <c r="I830" s="177"/>
      <c r="J830" s="177"/>
      <c r="K830" s="82"/>
      <c r="L830" s="82"/>
      <c r="M830" s="82"/>
      <c r="N830" s="82"/>
      <c r="O830" s="82"/>
      <c r="P830" s="82"/>
      <c r="Q830" s="82"/>
      <c r="R830" s="82"/>
      <c r="S830" s="82"/>
      <c r="T830" s="82"/>
      <c r="U830" s="82"/>
      <c r="V830" s="82"/>
      <c r="W830" s="82"/>
      <c r="X830" s="82"/>
      <c r="Y830" s="82"/>
      <c r="Z830" s="82"/>
      <c r="AA830" s="82"/>
      <c r="AB830" s="82"/>
      <c r="AC830" s="82"/>
    </row>
    <row r="831" spans="2:29" ht="15.75" customHeight="1">
      <c r="B831" s="83"/>
      <c r="C831" s="188"/>
      <c r="D831" s="177"/>
      <c r="E831" s="177"/>
      <c r="F831" s="177"/>
      <c r="G831" s="177"/>
      <c r="H831" s="177"/>
      <c r="I831" s="177"/>
      <c r="J831" s="177"/>
      <c r="K831" s="82"/>
      <c r="L831" s="82"/>
      <c r="M831" s="82"/>
      <c r="N831" s="82"/>
      <c r="O831" s="82"/>
      <c r="P831" s="82"/>
      <c r="Q831" s="82"/>
      <c r="R831" s="82"/>
      <c r="S831" s="82"/>
      <c r="T831" s="82"/>
      <c r="U831" s="82"/>
      <c r="V831" s="82"/>
      <c r="W831" s="82"/>
      <c r="X831" s="82"/>
      <c r="Y831" s="82"/>
      <c r="Z831" s="82"/>
      <c r="AA831" s="82"/>
      <c r="AB831" s="82"/>
      <c r="AC831" s="82"/>
    </row>
    <row r="832" spans="2:29" ht="15.75" customHeight="1">
      <c r="B832" s="83"/>
      <c r="C832" s="188"/>
      <c r="D832" s="177"/>
      <c r="E832" s="177"/>
      <c r="F832" s="177"/>
      <c r="G832" s="177"/>
      <c r="H832" s="177"/>
      <c r="I832" s="177"/>
      <c r="J832" s="177"/>
      <c r="K832" s="82"/>
      <c r="L832" s="82"/>
      <c r="M832" s="82"/>
      <c r="N832" s="82"/>
      <c r="O832" s="82"/>
      <c r="P832" s="82"/>
      <c r="Q832" s="82"/>
      <c r="R832" s="82"/>
      <c r="S832" s="82"/>
      <c r="T832" s="82"/>
      <c r="U832" s="82"/>
      <c r="V832" s="82"/>
      <c r="W832" s="82"/>
      <c r="X832" s="82"/>
      <c r="Y832" s="82"/>
      <c r="Z832" s="82"/>
      <c r="AA832" s="82"/>
      <c r="AB832" s="82"/>
      <c r="AC832" s="82"/>
    </row>
    <row r="833" spans="2:29" ht="15.75" customHeight="1">
      <c r="B833" s="83"/>
      <c r="C833" s="188"/>
      <c r="D833" s="177"/>
      <c r="E833" s="177"/>
      <c r="F833" s="177"/>
      <c r="G833" s="177"/>
      <c r="H833" s="177"/>
      <c r="I833" s="177"/>
      <c r="J833" s="177"/>
      <c r="K833" s="82"/>
      <c r="L833" s="82"/>
      <c r="M833" s="82"/>
      <c r="N833" s="82"/>
      <c r="O833" s="82"/>
      <c r="P833" s="82"/>
      <c r="Q833" s="82"/>
      <c r="R833" s="82"/>
      <c r="S833" s="82"/>
      <c r="T833" s="82"/>
      <c r="U833" s="82"/>
      <c r="V833" s="82"/>
      <c r="W833" s="82"/>
      <c r="X833" s="82"/>
      <c r="Y833" s="82"/>
      <c r="Z833" s="82"/>
      <c r="AA833" s="82"/>
      <c r="AB833" s="82"/>
      <c r="AC833" s="82"/>
    </row>
    <row r="834" spans="2:29" ht="15.75" customHeight="1">
      <c r="B834" s="83"/>
      <c r="C834" s="188"/>
      <c r="D834" s="177"/>
      <c r="E834" s="177"/>
      <c r="F834" s="177"/>
      <c r="G834" s="177"/>
      <c r="H834" s="177"/>
      <c r="I834" s="177"/>
      <c r="J834" s="177"/>
      <c r="K834" s="82"/>
      <c r="L834" s="82"/>
      <c r="M834" s="82"/>
      <c r="N834" s="82"/>
      <c r="O834" s="82"/>
      <c r="P834" s="82"/>
      <c r="Q834" s="82"/>
      <c r="R834" s="82"/>
      <c r="S834" s="82"/>
      <c r="T834" s="82"/>
      <c r="U834" s="82"/>
      <c r="V834" s="82"/>
      <c r="W834" s="82"/>
      <c r="X834" s="82"/>
      <c r="Y834" s="82"/>
      <c r="Z834" s="82"/>
      <c r="AA834" s="82"/>
      <c r="AB834" s="82"/>
      <c r="AC834" s="82"/>
    </row>
    <row r="835" spans="2:29" ht="15.75" customHeight="1">
      <c r="B835" s="83"/>
      <c r="C835" s="188"/>
      <c r="D835" s="177"/>
      <c r="E835" s="177"/>
      <c r="F835" s="177"/>
      <c r="G835" s="177"/>
      <c r="H835" s="177"/>
      <c r="I835" s="177"/>
      <c r="J835" s="177"/>
      <c r="K835" s="82"/>
      <c r="L835" s="82"/>
      <c r="M835" s="82"/>
      <c r="N835" s="82"/>
      <c r="O835" s="82"/>
      <c r="P835" s="82"/>
      <c r="Q835" s="82"/>
      <c r="R835" s="82"/>
      <c r="S835" s="82"/>
      <c r="T835" s="82"/>
      <c r="U835" s="82"/>
      <c r="V835" s="82"/>
      <c r="W835" s="82"/>
      <c r="X835" s="82"/>
      <c r="Y835" s="82"/>
      <c r="Z835" s="82"/>
      <c r="AA835" s="82"/>
      <c r="AB835" s="82"/>
      <c r="AC835" s="82"/>
    </row>
    <row r="836" spans="2:29" ht="15.75" customHeight="1">
      <c r="B836" s="83"/>
      <c r="C836" s="188"/>
      <c r="D836" s="177"/>
      <c r="E836" s="177"/>
      <c r="F836" s="177"/>
      <c r="G836" s="177"/>
      <c r="H836" s="177"/>
      <c r="I836" s="177"/>
      <c r="J836" s="177"/>
      <c r="K836" s="82"/>
      <c r="L836" s="82"/>
      <c r="M836" s="82"/>
      <c r="N836" s="82"/>
      <c r="O836" s="82"/>
      <c r="P836" s="82"/>
      <c r="Q836" s="82"/>
      <c r="R836" s="82"/>
      <c r="S836" s="82"/>
      <c r="T836" s="82"/>
      <c r="U836" s="82"/>
      <c r="V836" s="82"/>
      <c r="W836" s="82"/>
      <c r="X836" s="82"/>
      <c r="Y836" s="82"/>
      <c r="Z836" s="82"/>
      <c r="AA836" s="82"/>
      <c r="AB836" s="82"/>
      <c r="AC836" s="82"/>
    </row>
    <row r="837" spans="2:29" ht="15.75" customHeight="1">
      <c r="B837" s="83"/>
      <c r="C837" s="188"/>
      <c r="D837" s="177"/>
      <c r="E837" s="177"/>
      <c r="F837" s="177"/>
      <c r="G837" s="177"/>
      <c r="H837" s="177"/>
      <c r="I837" s="177"/>
      <c r="J837" s="177"/>
      <c r="K837" s="82"/>
      <c r="L837" s="82"/>
      <c r="M837" s="82"/>
      <c r="N837" s="82"/>
      <c r="O837" s="82"/>
      <c r="P837" s="82"/>
      <c r="Q837" s="82"/>
      <c r="R837" s="82"/>
      <c r="S837" s="82"/>
      <c r="T837" s="82"/>
      <c r="U837" s="82"/>
      <c r="V837" s="82"/>
      <c r="W837" s="82"/>
      <c r="X837" s="82"/>
      <c r="Y837" s="82"/>
      <c r="Z837" s="82"/>
      <c r="AA837" s="82"/>
      <c r="AB837" s="82"/>
      <c r="AC837" s="82"/>
    </row>
    <row r="838" spans="2:29" ht="15.75" customHeight="1">
      <c r="B838" s="83"/>
      <c r="C838" s="188"/>
      <c r="D838" s="177"/>
      <c r="E838" s="177"/>
      <c r="F838" s="177"/>
      <c r="G838" s="177"/>
      <c r="H838" s="177"/>
      <c r="I838" s="177"/>
      <c r="J838" s="177"/>
      <c r="K838" s="82"/>
      <c r="L838" s="82"/>
      <c r="M838" s="82"/>
      <c r="N838" s="82"/>
      <c r="O838" s="82"/>
      <c r="P838" s="82"/>
      <c r="Q838" s="82"/>
      <c r="R838" s="82"/>
      <c r="S838" s="82"/>
      <c r="T838" s="82"/>
      <c r="U838" s="82"/>
      <c r="V838" s="82"/>
      <c r="W838" s="82"/>
      <c r="X838" s="82"/>
      <c r="Y838" s="82"/>
      <c r="Z838" s="82"/>
      <c r="AA838" s="82"/>
      <c r="AB838" s="82"/>
      <c r="AC838" s="82"/>
    </row>
    <row r="839" spans="2:29" ht="15.75" customHeight="1">
      <c r="B839" s="83"/>
      <c r="C839" s="188"/>
      <c r="D839" s="177"/>
      <c r="E839" s="177"/>
      <c r="F839" s="177"/>
      <c r="G839" s="177"/>
      <c r="H839" s="177"/>
      <c r="I839" s="177"/>
      <c r="J839" s="177"/>
      <c r="K839" s="82"/>
      <c r="L839" s="82"/>
      <c r="M839" s="82"/>
      <c r="N839" s="82"/>
      <c r="O839" s="82"/>
      <c r="P839" s="82"/>
      <c r="Q839" s="82"/>
      <c r="R839" s="82"/>
      <c r="S839" s="82"/>
      <c r="T839" s="82"/>
      <c r="U839" s="82"/>
      <c r="V839" s="82"/>
      <c r="W839" s="82"/>
      <c r="X839" s="82"/>
      <c r="Y839" s="82"/>
      <c r="Z839" s="82"/>
      <c r="AA839" s="82"/>
      <c r="AB839" s="82"/>
      <c r="AC839" s="82"/>
    </row>
    <row r="840" spans="2:29" ht="15.75" customHeight="1">
      <c r="B840" s="83"/>
      <c r="C840" s="188"/>
      <c r="D840" s="177"/>
      <c r="E840" s="177"/>
      <c r="F840" s="177"/>
      <c r="G840" s="177"/>
      <c r="H840" s="177"/>
      <c r="I840" s="177"/>
      <c r="J840" s="177"/>
      <c r="K840" s="82"/>
      <c r="L840" s="82"/>
      <c r="M840" s="82"/>
      <c r="N840" s="82"/>
      <c r="O840" s="82"/>
      <c r="P840" s="82"/>
      <c r="Q840" s="82"/>
      <c r="R840" s="82"/>
      <c r="S840" s="82"/>
      <c r="T840" s="82"/>
      <c r="U840" s="82"/>
      <c r="V840" s="82"/>
      <c r="W840" s="82"/>
      <c r="X840" s="82"/>
      <c r="Y840" s="82"/>
      <c r="Z840" s="82"/>
      <c r="AA840" s="82"/>
      <c r="AB840" s="82"/>
      <c r="AC840" s="82"/>
    </row>
    <row r="841" spans="2:29" ht="15.75" customHeight="1">
      <c r="B841" s="83"/>
      <c r="C841" s="188"/>
      <c r="D841" s="177"/>
      <c r="E841" s="177"/>
      <c r="F841" s="177"/>
      <c r="G841" s="177"/>
      <c r="H841" s="177"/>
      <c r="I841" s="177"/>
      <c r="J841" s="177"/>
      <c r="K841" s="82"/>
      <c r="L841" s="82"/>
      <c r="M841" s="82"/>
      <c r="N841" s="82"/>
      <c r="O841" s="82"/>
      <c r="P841" s="82"/>
      <c r="Q841" s="82"/>
      <c r="R841" s="82"/>
      <c r="S841" s="82"/>
      <c r="T841" s="82"/>
      <c r="U841" s="82"/>
      <c r="V841" s="82"/>
      <c r="W841" s="82"/>
      <c r="X841" s="82"/>
      <c r="Y841" s="82"/>
      <c r="Z841" s="82"/>
      <c r="AA841" s="82"/>
      <c r="AB841" s="82"/>
      <c r="AC841" s="82"/>
    </row>
    <row r="842" spans="2:29" ht="15.75" customHeight="1">
      <c r="B842" s="83"/>
      <c r="C842" s="188"/>
      <c r="D842" s="177"/>
      <c r="E842" s="177"/>
      <c r="F842" s="177"/>
      <c r="G842" s="177"/>
      <c r="H842" s="177"/>
      <c r="I842" s="177"/>
      <c r="J842" s="177"/>
      <c r="K842" s="82"/>
      <c r="L842" s="82"/>
      <c r="M842" s="82"/>
      <c r="N842" s="82"/>
      <c r="O842" s="82"/>
      <c r="P842" s="82"/>
      <c r="Q842" s="82"/>
      <c r="R842" s="82"/>
      <c r="S842" s="82"/>
      <c r="T842" s="82"/>
      <c r="U842" s="82"/>
      <c r="V842" s="82"/>
      <c r="W842" s="82"/>
      <c r="X842" s="82"/>
      <c r="Y842" s="82"/>
      <c r="Z842" s="82"/>
      <c r="AA842" s="82"/>
      <c r="AB842" s="82"/>
      <c r="AC842" s="82"/>
    </row>
    <row r="843" spans="2:29" ht="15.75" customHeight="1">
      <c r="B843" s="83"/>
      <c r="C843" s="188"/>
      <c r="D843" s="177"/>
      <c r="E843" s="177"/>
      <c r="F843" s="177"/>
      <c r="G843" s="177"/>
      <c r="H843" s="177"/>
      <c r="I843" s="177"/>
      <c r="J843" s="177"/>
      <c r="K843" s="82"/>
      <c r="L843" s="82"/>
      <c r="M843" s="82"/>
      <c r="N843" s="82"/>
      <c r="O843" s="82"/>
      <c r="P843" s="82"/>
      <c r="Q843" s="82"/>
      <c r="R843" s="82"/>
      <c r="S843" s="82"/>
      <c r="T843" s="82"/>
      <c r="U843" s="82"/>
      <c r="V843" s="82"/>
      <c r="W843" s="82"/>
      <c r="X843" s="82"/>
      <c r="Y843" s="82"/>
      <c r="Z843" s="82"/>
      <c r="AA843" s="82"/>
      <c r="AB843" s="82"/>
      <c r="AC843" s="82"/>
    </row>
    <row r="844" spans="2:29" ht="15.75" customHeight="1">
      <c r="B844" s="83"/>
      <c r="C844" s="188"/>
      <c r="D844" s="177"/>
      <c r="E844" s="177"/>
      <c r="F844" s="177"/>
      <c r="G844" s="177"/>
      <c r="H844" s="177"/>
      <c r="I844" s="177"/>
      <c r="J844" s="177"/>
      <c r="K844" s="82"/>
      <c r="L844" s="82"/>
      <c r="M844" s="82"/>
      <c r="N844" s="82"/>
      <c r="O844" s="82"/>
      <c r="P844" s="82"/>
      <c r="Q844" s="82"/>
      <c r="R844" s="82"/>
      <c r="S844" s="82"/>
      <c r="T844" s="82"/>
      <c r="U844" s="82"/>
      <c r="V844" s="82"/>
      <c r="W844" s="82"/>
      <c r="X844" s="82"/>
      <c r="Y844" s="82"/>
      <c r="Z844" s="82"/>
      <c r="AA844" s="82"/>
      <c r="AB844" s="82"/>
      <c r="AC844" s="82"/>
    </row>
    <row r="845" spans="2:29" ht="15.75" customHeight="1">
      <c r="B845" s="83"/>
      <c r="C845" s="188"/>
      <c r="D845" s="177"/>
      <c r="E845" s="177"/>
      <c r="F845" s="177"/>
      <c r="G845" s="177"/>
      <c r="H845" s="177"/>
      <c r="I845" s="177"/>
      <c r="J845" s="177"/>
      <c r="K845" s="82"/>
      <c r="L845" s="82"/>
      <c r="M845" s="82"/>
      <c r="N845" s="82"/>
      <c r="O845" s="82"/>
      <c r="P845" s="82"/>
      <c r="Q845" s="82"/>
      <c r="R845" s="82"/>
      <c r="S845" s="82"/>
      <c r="T845" s="82"/>
      <c r="U845" s="82"/>
      <c r="V845" s="82"/>
      <c r="W845" s="82"/>
      <c r="X845" s="82"/>
      <c r="Y845" s="82"/>
      <c r="Z845" s="82"/>
      <c r="AA845" s="82"/>
      <c r="AB845" s="82"/>
      <c r="AC845" s="82"/>
    </row>
    <row r="846" spans="2:29" ht="15.75" customHeight="1">
      <c r="B846" s="83"/>
      <c r="C846" s="188"/>
      <c r="D846" s="177"/>
      <c r="E846" s="177"/>
      <c r="F846" s="177"/>
      <c r="G846" s="177"/>
      <c r="H846" s="177"/>
      <c r="I846" s="177"/>
      <c r="J846" s="177"/>
      <c r="K846" s="82"/>
      <c r="L846" s="82"/>
      <c r="M846" s="82"/>
      <c r="N846" s="82"/>
      <c r="O846" s="82"/>
      <c r="P846" s="82"/>
      <c r="Q846" s="82"/>
      <c r="R846" s="82"/>
      <c r="S846" s="82"/>
      <c r="T846" s="82"/>
      <c r="U846" s="82"/>
      <c r="V846" s="82"/>
      <c r="W846" s="82"/>
      <c r="X846" s="82"/>
      <c r="Y846" s="82"/>
      <c r="Z846" s="82"/>
      <c r="AA846" s="82"/>
      <c r="AB846" s="82"/>
      <c r="AC846" s="82"/>
    </row>
    <row r="847" spans="2:29" ht="15.75" customHeight="1">
      <c r="B847" s="83"/>
      <c r="C847" s="188"/>
      <c r="D847" s="177"/>
      <c r="E847" s="177"/>
      <c r="F847" s="177"/>
      <c r="G847" s="177"/>
      <c r="H847" s="177"/>
      <c r="I847" s="177"/>
      <c r="J847" s="177"/>
      <c r="K847" s="82"/>
      <c r="L847" s="82"/>
      <c r="M847" s="82"/>
      <c r="N847" s="82"/>
      <c r="O847" s="82"/>
      <c r="P847" s="82"/>
      <c r="Q847" s="82"/>
      <c r="R847" s="82"/>
      <c r="S847" s="82"/>
      <c r="T847" s="82"/>
      <c r="U847" s="82"/>
      <c r="V847" s="82"/>
      <c r="W847" s="82"/>
      <c r="X847" s="82"/>
      <c r="Y847" s="82"/>
      <c r="Z847" s="82"/>
      <c r="AA847" s="82"/>
      <c r="AB847" s="82"/>
      <c r="AC847" s="82"/>
    </row>
    <row r="848" spans="2:29" ht="15.75" customHeight="1">
      <c r="B848" s="83"/>
      <c r="C848" s="188"/>
      <c r="D848" s="177"/>
      <c r="E848" s="177"/>
      <c r="F848" s="177"/>
      <c r="G848" s="177"/>
      <c r="H848" s="177"/>
      <c r="I848" s="177"/>
      <c r="J848" s="177"/>
      <c r="K848" s="82"/>
      <c r="L848" s="82"/>
      <c r="M848" s="82"/>
      <c r="N848" s="82"/>
      <c r="O848" s="82"/>
      <c r="P848" s="82"/>
      <c r="Q848" s="82"/>
      <c r="R848" s="82"/>
      <c r="S848" s="82"/>
      <c r="T848" s="82"/>
      <c r="U848" s="82"/>
      <c r="V848" s="82"/>
      <c r="W848" s="82"/>
      <c r="X848" s="82"/>
      <c r="Y848" s="82"/>
      <c r="Z848" s="82"/>
      <c r="AA848" s="82"/>
      <c r="AB848" s="82"/>
      <c r="AC848" s="82"/>
    </row>
    <row r="849" spans="2:29" ht="15.75" customHeight="1">
      <c r="B849" s="83"/>
      <c r="C849" s="188"/>
      <c r="D849" s="177"/>
      <c r="E849" s="177"/>
      <c r="F849" s="177"/>
      <c r="G849" s="177"/>
      <c r="H849" s="177"/>
      <c r="I849" s="177"/>
      <c r="J849" s="177"/>
      <c r="K849" s="82"/>
      <c r="L849" s="82"/>
      <c r="M849" s="82"/>
      <c r="N849" s="82"/>
      <c r="O849" s="82"/>
      <c r="P849" s="82"/>
      <c r="Q849" s="82"/>
      <c r="R849" s="82"/>
      <c r="S849" s="82"/>
      <c r="T849" s="82"/>
      <c r="U849" s="82"/>
      <c r="V849" s="82"/>
      <c r="W849" s="82"/>
      <c r="X849" s="82"/>
      <c r="Y849" s="82"/>
      <c r="Z849" s="82"/>
      <c r="AA849" s="82"/>
      <c r="AB849" s="82"/>
      <c r="AC849" s="82"/>
    </row>
    <row r="850" spans="2:29" ht="15.75" customHeight="1">
      <c r="B850" s="83"/>
      <c r="C850" s="188"/>
      <c r="D850" s="177"/>
      <c r="E850" s="177"/>
      <c r="F850" s="177"/>
      <c r="G850" s="177"/>
      <c r="H850" s="177"/>
      <c r="I850" s="177"/>
      <c r="J850" s="177"/>
      <c r="K850" s="82"/>
      <c r="L850" s="82"/>
      <c r="M850" s="82"/>
      <c r="N850" s="82"/>
      <c r="O850" s="82"/>
      <c r="P850" s="82"/>
      <c r="Q850" s="82"/>
      <c r="R850" s="82"/>
      <c r="S850" s="82"/>
      <c r="T850" s="82"/>
      <c r="U850" s="82"/>
      <c r="V850" s="82"/>
      <c r="W850" s="82"/>
      <c r="X850" s="82"/>
      <c r="Y850" s="82"/>
      <c r="Z850" s="82"/>
      <c r="AA850" s="82"/>
      <c r="AB850" s="82"/>
      <c r="AC850" s="82"/>
    </row>
    <row r="851" spans="2:29" ht="15.75" customHeight="1">
      <c r="B851" s="83"/>
      <c r="C851" s="188"/>
      <c r="D851" s="177"/>
      <c r="E851" s="177"/>
      <c r="F851" s="177"/>
      <c r="G851" s="177"/>
      <c r="H851" s="177"/>
      <c r="I851" s="177"/>
      <c r="J851" s="177"/>
      <c r="K851" s="82"/>
      <c r="L851" s="82"/>
      <c r="M851" s="82"/>
      <c r="N851" s="82"/>
      <c r="O851" s="82"/>
      <c r="P851" s="82"/>
      <c r="Q851" s="82"/>
      <c r="R851" s="82"/>
      <c r="S851" s="82"/>
      <c r="T851" s="82"/>
      <c r="U851" s="82"/>
      <c r="V851" s="82"/>
      <c r="W851" s="82"/>
      <c r="X851" s="82"/>
      <c r="Y851" s="82"/>
      <c r="Z851" s="82"/>
      <c r="AA851" s="82"/>
      <c r="AB851" s="82"/>
      <c r="AC851" s="82"/>
    </row>
    <row r="852" spans="2:29" ht="15.75" customHeight="1">
      <c r="B852" s="83"/>
      <c r="C852" s="188"/>
      <c r="D852" s="177"/>
      <c r="E852" s="177"/>
      <c r="F852" s="177"/>
      <c r="G852" s="177"/>
      <c r="H852" s="177"/>
      <c r="I852" s="177"/>
      <c r="J852" s="177"/>
      <c r="K852" s="82"/>
      <c r="L852" s="82"/>
      <c r="M852" s="82"/>
      <c r="N852" s="82"/>
      <c r="O852" s="82"/>
      <c r="P852" s="82"/>
      <c r="Q852" s="82"/>
      <c r="R852" s="82"/>
      <c r="S852" s="82"/>
      <c r="T852" s="82"/>
      <c r="U852" s="82"/>
      <c r="V852" s="82"/>
      <c r="W852" s="82"/>
      <c r="X852" s="82"/>
      <c r="Y852" s="82"/>
      <c r="Z852" s="82"/>
      <c r="AA852" s="82"/>
      <c r="AB852" s="82"/>
      <c r="AC852" s="82"/>
    </row>
    <row r="853" spans="2:29" ht="15.75" customHeight="1">
      <c r="B853" s="83"/>
      <c r="C853" s="188"/>
      <c r="D853" s="177"/>
      <c r="E853" s="177"/>
      <c r="F853" s="177"/>
      <c r="G853" s="177"/>
      <c r="H853" s="177"/>
      <c r="I853" s="177"/>
      <c r="J853" s="177"/>
      <c r="K853" s="82"/>
      <c r="L853" s="82"/>
      <c r="M853" s="82"/>
      <c r="N853" s="82"/>
      <c r="O853" s="82"/>
      <c r="P853" s="82"/>
      <c r="Q853" s="82"/>
      <c r="R853" s="82"/>
      <c r="S853" s="82"/>
      <c r="T853" s="82"/>
      <c r="U853" s="82"/>
      <c r="V853" s="82"/>
      <c r="W853" s="82"/>
      <c r="X853" s="82"/>
      <c r="Y853" s="82"/>
      <c r="Z853" s="82"/>
      <c r="AA853" s="82"/>
      <c r="AB853" s="82"/>
      <c r="AC853" s="82"/>
    </row>
    <row r="854" spans="2:29" ht="15.75" customHeight="1">
      <c r="B854" s="83"/>
      <c r="C854" s="188"/>
      <c r="D854" s="177"/>
      <c r="E854" s="177"/>
      <c r="F854" s="177"/>
      <c r="G854" s="177"/>
      <c r="H854" s="177"/>
      <c r="I854" s="177"/>
      <c r="J854" s="177"/>
      <c r="K854" s="82"/>
      <c r="L854" s="82"/>
      <c r="M854" s="82"/>
      <c r="N854" s="82"/>
      <c r="O854" s="82"/>
      <c r="P854" s="82"/>
      <c r="Q854" s="82"/>
      <c r="R854" s="82"/>
      <c r="S854" s="82"/>
      <c r="T854" s="82"/>
      <c r="U854" s="82"/>
      <c r="V854" s="82"/>
      <c r="W854" s="82"/>
      <c r="X854" s="82"/>
      <c r="Y854" s="82"/>
      <c r="Z854" s="82"/>
      <c r="AA854" s="82"/>
      <c r="AB854" s="82"/>
      <c r="AC854" s="82"/>
    </row>
    <row r="855" spans="2:29" ht="15.75" customHeight="1">
      <c r="B855" s="83"/>
      <c r="C855" s="188"/>
      <c r="D855" s="177"/>
      <c r="E855" s="177"/>
      <c r="F855" s="177"/>
      <c r="G855" s="177"/>
      <c r="H855" s="177"/>
      <c r="I855" s="177"/>
      <c r="J855" s="177"/>
      <c r="K855" s="82"/>
      <c r="L855" s="82"/>
      <c r="M855" s="82"/>
      <c r="N855" s="82"/>
      <c r="O855" s="82"/>
      <c r="P855" s="82"/>
      <c r="Q855" s="82"/>
      <c r="R855" s="82"/>
      <c r="S855" s="82"/>
      <c r="T855" s="82"/>
      <c r="U855" s="82"/>
      <c r="V855" s="82"/>
      <c r="W855" s="82"/>
      <c r="X855" s="82"/>
      <c r="Y855" s="82"/>
      <c r="Z855" s="82"/>
      <c r="AA855" s="82"/>
      <c r="AB855" s="82"/>
      <c r="AC855" s="82"/>
    </row>
    <row r="856" spans="2:29" ht="15.75" customHeight="1">
      <c r="B856" s="83"/>
      <c r="C856" s="188"/>
      <c r="D856" s="177"/>
      <c r="E856" s="177"/>
      <c r="F856" s="177"/>
      <c r="G856" s="177"/>
      <c r="H856" s="177"/>
      <c r="I856" s="177"/>
      <c r="J856" s="177"/>
      <c r="K856" s="82"/>
      <c r="L856" s="82"/>
      <c r="M856" s="82"/>
      <c r="N856" s="82"/>
      <c r="O856" s="82"/>
      <c r="P856" s="82"/>
      <c r="Q856" s="82"/>
      <c r="R856" s="82"/>
      <c r="S856" s="82"/>
      <c r="T856" s="82"/>
      <c r="U856" s="82"/>
      <c r="V856" s="82"/>
      <c r="W856" s="82"/>
      <c r="X856" s="82"/>
      <c r="Y856" s="82"/>
      <c r="Z856" s="82"/>
      <c r="AA856" s="82"/>
      <c r="AB856" s="82"/>
      <c r="AC856" s="82"/>
    </row>
    <row r="857" spans="2:29" ht="15.75" customHeight="1">
      <c r="B857" s="83"/>
      <c r="C857" s="188"/>
      <c r="D857" s="177"/>
      <c r="E857" s="177"/>
      <c r="F857" s="177"/>
      <c r="G857" s="177"/>
      <c r="H857" s="177"/>
      <c r="I857" s="177"/>
      <c r="J857" s="177"/>
      <c r="K857" s="82"/>
      <c r="L857" s="82"/>
      <c r="M857" s="82"/>
      <c r="N857" s="82"/>
      <c r="O857" s="82"/>
      <c r="P857" s="82"/>
      <c r="Q857" s="82"/>
      <c r="R857" s="82"/>
      <c r="S857" s="82"/>
      <c r="T857" s="82"/>
      <c r="U857" s="82"/>
      <c r="V857" s="82"/>
      <c r="W857" s="82"/>
      <c r="X857" s="82"/>
      <c r="Y857" s="82"/>
      <c r="Z857" s="82"/>
      <c r="AA857" s="82"/>
      <c r="AB857" s="82"/>
      <c r="AC857" s="82"/>
    </row>
    <row r="858" spans="2:29" ht="15.75" customHeight="1">
      <c r="B858" s="83"/>
      <c r="C858" s="188"/>
      <c r="D858" s="177"/>
      <c r="E858" s="177"/>
      <c r="F858" s="177"/>
      <c r="G858" s="177"/>
      <c r="H858" s="177"/>
      <c r="I858" s="177"/>
      <c r="J858" s="177"/>
      <c r="K858" s="82"/>
      <c r="L858" s="82"/>
      <c r="M858" s="82"/>
      <c r="N858" s="82"/>
      <c r="O858" s="82"/>
      <c r="P858" s="82"/>
      <c r="Q858" s="82"/>
      <c r="R858" s="82"/>
      <c r="S858" s="82"/>
      <c r="T858" s="82"/>
      <c r="U858" s="82"/>
      <c r="V858" s="82"/>
      <c r="W858" s="82"/>
      <c r="X858" s="82"/>
      <c r="Y858" s="82"/>
      <c r="Z858" s="82"/>
      <c r="AA858" s="82"/>
      <c r="AB858" s="82"/>
      <c r="AC858" s="82"/>
    </row>
    <row r="859" spans="2:29" ht="15.75" customHeight="1">
      <c r="B859" s="83"/>
      <c r="C859" s="188"/>
      <c r="D859" s="177"/>
      <c r="E859" s="177"/>
      <c r="F859" s="177"/>
      <c r="G859" s="177"/>
      <c r="H859" s="177"/>
      <c r="I859" s="177"/>
      <c r="J859" s="177"/>
      <c r="K859" s="82"/>
      <c r="L859" s="82"/>
      <c r="M859" s="82"/>
      <c r="N859" s="82"/>
      <c r="O859" s="82"/>
      <c r="P859" s="82"/>
      <c r="Q859" s="82"/>
      <c r="R859" s="82"/>
      <c r="S859" s="82"/>
      <c r="T859" s="82"/>
      <c r="U859" s="82"/>
      <c r="V859" s="82"/>
      <c r="W859" s="82"/>
      <c r="X859" s="82"/>
      <c r="Y859" s="82"/>
      <c r="Z859" s="82"/>
      <c r="AA859" s="82"/>
      <c r="AB859" s="82"/>
      <c r="AC859" s="82"/>
    </row>
    <row r="860" spans="2:29" ht="15.75" customHeight="1">
      <c r="B860" s="83"/>
      <c r="C860" s="188"/>
      <c r="D860" s="177"/>
      <c r="E860" s="177"/>
      <c r="F860" s="177"/>
      <c r="G860" s="177"/>
      <c r="H860" s="177"/>
      <c r="I860" s="177"/>
      <c r="J860" s="177"/>
      <c r="K860" s="82"/>
      <c r="L860" s="82"/>
      <c r="M860" s="82"/>
      <c r="N860" s="82"/>
      <c r="O860" s="82"/>
      <c r="P860" s="82"/>
      <c r="Q860" s="82"/>
      <c r="R860" s="82"/>
      <c r="S860" s="82"/>
      <c r="T860" s="82"/>
      <c r="U860" s="82"/>
      <c r="V860" s="82"/>
      <c r="W860" s="82"/>
      <c r="X860" s="82"/>
      <c r="Y860" s="82"/>
      <c r="Z860" s="82"/>
      <c r="AA860" s="82"/>
      <c r="AB860" s="82"/>
      <c r="AC860" s="82"/>
    </row>
    <row r="861" spans="2:29" ht="15.75" customHeight="1">
      <c r="B861" s="83"/>
      <c r="C861" s="188"/>
      <c r="D861" s="177"/>
      <c r="E861" s="177"/>
      <c r="F861" s="177"/>
      <c r="G861" s="177"/>
      <c r="H861" s="177"/>
      <c r="I861" s="177"/>
      <c r="J861" s="177"/>
      <c r="K861" s="82"/>
      <c r="L861" s="82"/>
      <c r="M861" s="82"/>
      <c r="N861" s="82"/>
      <c r="O861" s="82"/>
      <c r="P861" s="82"/>
      <c r="Q861" s="82"/>
      <c r="R861" s="82"/>
      <c r="S861" s="82"/>
      <c r="T861" s="82"/>
      <c r="U861" s="82"/>
      <c r="V861" s="82"/>
      <c r="W861" s="82"/>
      <c r="X861" s="82"/>
      <c r="Y861" s="82"/>
      <c r="Z861" s="82"/>
      <c r="AA861" s="82"/>
      <c r="AB861" s="82"/>
      <c r="AC861" s="82"/>
    </row>
    <row r="862" spans="2:29" ht="15.75" customHeight="1">
      <c r="B862" s="83"/>
      <c r="C862" s="188"/>
      <c r="D862" s="177"/>
      <c r="E862" s="177"/>
      <c r="F862" s="177"/>
      <c r="G862" s="177"/>
      <c r="H862" s="177"/>
      <c r="I862" s="177"/>
      <c r="J862" s="177"/>
      <c r="K862" s="82"/>
      <c r="L862" s="82"/>
      <c r="M862" s="82"/>
      <c r="N862" s="82"/>
      <c r="O862" s="82"/>
      <c r="P862" s="82"/>
      <c r="Q862" s="82"/>
      <c r="R862" s="82"/>
      <c r="S862" s="82"/>
      <c r="T862" s="82"/>
      <c r="U862" s="82"/>
      <c r="V862" s="82"/>
      <c r="W862" s="82"/>
      <c r="X862" s="82"/>
      <c r="Y862" s="82"/>
      <c r="Z862" s="82"/>
      <c r="AA862" s="82"/>
      <c r="AB862" s="82"/>
      <c r="AC862" s="82"/>
    </row>
    <row r="863" spans="2:29" ht="15.75" customHeight="1">
      <c r="B863" s="83"/>
      <c r="C863" s="188"/>
      <c r="D863" s="177"/>
      <c r="E863" s="177"/>
      <c r="F863" s="177"/>
      <c r="G863" s="177"/>
      <c r="H863" s="177"/>
      <c r="I863" s="177"/>
      <c r="J863" s="177"/>
      <c r="K863" s="82"/>
      <c r="L863" s="82"/>
      <c r="M863" s="82"/>
      <c r="N863" s="82"/>
      <c r="O863" s="82"/>
      <c r="P863" s="82"/>
      <c r="Q863" s="82"/>
      <c r="R863" s="82"/>
      <c r="S863" s="82"/>
      <c r="T863" s="82"/>
      <c r="U863" s="82"/>
      <c r="V863" s="82"/>
      <c r="W863" s="82"/>
      <c r="X863" s="82"/>
      <c r="Y863" s="82"/>
      <c r="Z863" s="82"/>
      <c r="AA863" s="82"/>
      <c r="AB863" s="82"/>
      <c r="AC863" s="82"/>
    </row>
    <row r="864" spans="2:29" ht="15.75" customHeight="1">
      <c r="B864" s="83"/>
      <c r="C864" s="188"/>
      <c r="D864" s="177"/>
      <c r="E864" s="177"/>
      <c r="F864" s="177"/>
      <c r="G864" s="177"/>
      <c r="H864" s="177"/>
      <c r="I864" s="177"/>
      <c r="J864" s="177"/>
      <c r="K864" s="82"/>
      <c r="L864" s="82"/>
      <c r="M864" s="82"/>
      <c r="N864" s="82"/>
      <c r="O864" s="82"/>
      <c r="P864" s="82"/>
      <c r="Q864" s="82"/>
      <c r="R864" s="82"/>
      <c r="S864" s="82"/>
      <c r="T864" s="82"/>
      <c r="U864" s="82"/>
      <c r="V864" s="82"/>
      <c r="W864" s="82"/>
      <c r="X864" s="82"/>
      <c r="Y864" s="82"/>
      <c r="Z864" s="82"/>
      <c r="AA864" s="82"/>
      <c r="AB864" s="82"/>
      <c r="AC864" s="82"/>
    </row>
    <row r="865" spans="2:29" ht="15.75" customHeight="1">
      <c r="B865" s="83"/>
      <c r="C865" s="188"/>
      <c r="D865" s="177"/>
      <c r="E865" s="177"/>
      <c r="F865" s="177"/>
      <c r="G865" s="177"/>
      <c r="H865" s="177"/>
      <c r="I865" s="177"/>
      <c r="J865" s="177"/>
      <c r="K865" s="82"/>
      <c r="L865" s="82"/>
      <c r="M865" s="82"/>
      <c r="N865" s="82"/>
      <c r="O865" s="82"/>
      <c r="P865" s="82"/>
      <c r="Q865" s="82"/>
      <c r="R865" s="82"/>
      <c r="S865" s="82"/>
      <c r="T865" s="82"/>
      <c r="U865" s="82"/>
      <c r="V865" s="82"/>
      <c r="W865" s="82"/>
      <c r="X865" s="82"/>
      <c r="Y865" s="82"/>
      <c r="Z865" s="82"/>
      <c r="AA865" s="82"/>
      <c r="AB865" s="82"/>
      <c r="AC865" s="82"/>
    </row>
    <row r="866" spans="2:29" ht="15.75" customHeight="1">
      <c r="B866" s="83"/>
      <c r="C866" s="188"/>
      <c r="D866" s="177"/>
      <c r="E866" s="177"/>
      <c r="F866" s="177"/>
      <c r="G866" s="177"/>
      <c r="H866" s="177"/>
      <c r="I866" s="177"/>
      <c r="J866" s="177"/>
      <c r="K866" s="82"/>
      <c r="L866" s="82"/>
      <c r="M866" s="82"/>
      <c r="N866" s="82"/>
      <c r="O866" s="82"/>
      <c r="P866" s="82"/>
      <c r="Q866" s="82"/>
      <c r="R866" s="82"/>
      <c r="S866" s="82"/>
      <c r="T866" s="82"/>
      <c r="U866" s="82"/>
      <c r="V866" s="82"/>
      <c r="W866" s="82"/>
      <c r="X866" s="82"/>
      <c r="Y866" s="82"/>
      <c r="Z866" s="82"/>
      <c r="AA866" s="82"/>
      <c r="AB866" s="82"/>
      <c r="AC866" s="82"/>
    </row>
    <row r="867" spans="2:29" ht="15.75" customHeight="1">
      <c r="B867" s="83"/>
      <c r="C867" s="188"/>
      <c r="D867" s="177"/>
      <c r="E867" s="177"/>
      <c r="F867" s="177"/>
      <c r="G867" s="177"/>
      <c r="H867" s="177"/>
      <c r="I867" s="177"/>
      <c r="J867" s="177"/>
      <c r="K867" s="82"/>
      <c r="L867" s="82"/>
      <c r="M867" s="82"/>
      <c r="N867" s="82"/>
      <c r="O867" s="82"/>
      <c r="P867" s="82"/>
      <c r="Q867" s="82"/>
      <c r="R867" s="82"/>
      <c r="S867" s="82"/>
      <c r="T867" s="82"/>
      <c r="U867" s="82"/>
      <c r="V867" s="82"/>
      <c r="W867" s="82"/>
      <c r="X867" s="82"/>
      <c r="Y867" s="82"/>
      <c r="Z867" s="82"/>
      <c r="AA867" s="82"/>
      <c r="AB867" s="82"/>
      <c r="AC867" s="82"/>
    </row>
    <row r="868" spans="2:29" ht="15.75" customHeight="1">
      <c r="B868" s="83"/>
      <c r="C868" s="188"/>
      <c r="D868" s="177"/>
      <c r="E868" s="177"/>
      <c r="F868" s="177"/>
      <c r="G868" s="177"/>
      <c r="H868" s="177"/>
      <c r="I868" s="177"/>
      <c r="J868" s="177"/>
      <c r="K868" s="82"/>
      <c r="L868" s="82"/>
      <c r="M868" s="82"/>
      <c r="N868" s="82"/>
      <c r="O868" s="82"/>
      <c r="P868" s="82"/>
      <c r="Q868" s="82"/>
      <c r="R868" s="82"/>
      <c r="S868" s="82"/>
      <c r="T868" s="82"/>
      <c r="U868" s="82"/>
      <c r="V868" s="82"/>
      <c r="W868" s="82"/>
      <c r="X868" s="82"/>
      <c r="Y868" s="82"/>
      <c r="Z868" s="82"/>
      <c r="AA868" s="82"/>
      <c r="AB868" s="82"/>
      <c r="AC868" s="82"/>
    </row>
    <row r="869" spans="2:29" ht="15.75" customHeight="1">
      <c r="B869" s="83"/>
      <c r="C869" s="188"/>
      <c r="D869" s="177"/>
      <c r="E869" s="177"/>
      <c r="F869" s="177"/>
      <c r="G869" s="177"/>
      <c r="H869" s="177"/>
      <c r="I869" s="177"/>
      <c r="J869" s="177"/>
      <c r="K869" s="82"/>
      <c r="L869" s="82"/>
      <c r="M869" s="82"/>
      <c r="N869" s="82"/>
      <c r="O869" s="82"/>
      <c r="P869" s="82"/>
      <c r="Q869" s="82"/>
      <c r="R869" s="82"/>
      <c r="S869" s="82"/>
      <c r="T869" s="82"/>
      <c r="U869" s="82"/>
      <c r="V869" s="82"/>
      <c r="W869" s="82"/>
      <c r="X869" s="82"/>
      <c r="Y869" s="82"/>
      <c r="Z869" s="82"/>
      <c r="AA869" s="82"/>
      <c r="AB869" s="82"/>
      <c r="AC869" s="82"/>
    </row>
    <row r="870" spans="2:29" ht="15.75" customHeight="1">
      <c r="B870" s="83"/>
      <c r="C870" s="188"/>
      <c r="D870" s="177"/>
      <c r="E870" s="177"/>
      <c r="F870" s="177"/>
      <c r="G870" s="177"/>
      <c r="H870" s="177"/>
      <c r="I870" s="177"/>
      <c r="J870" s="177"/>
      <c r="K870" s="82"/>
      <c r="L870" s="82"/>
      <c r="M870" s="82"/>
      <c r="N870" s="82"/>
      <c r="O870" s="82"/>
      <c r="P870" s="82"/>
      <c r="Q870" s="82"/>
      <c r="R870" s="82"/>
      <c r="S870" s="82"/>
      <c r="T870" s="82"/>
      <c r="U870" s="82"/>
      <c r="V870" s="82"/>
      <c r="W870" s="82"/>
      <c r="X870" s="82"/>
      <c r="Y870" s="82"/>
      <c r="Z870" s="82"/>
      <c r="AA870" s="82"/>
      <c r="AB870" s="82"/>
      <c r="AC870" s="82"/>
    </row>
    <row r="871" spans="2:29" ht="15.75" customHeight="1">
      <c r="B871" s="83"/>
      <c r="C871" s="188"/>
      <c r="D871" s="177"/>
      <c r="E871" s="177"/>
      <c r="F871" s="177"/>
      <c r="G871" s="177"/>
      <c r="H871" s="177"/>
      <c r="I871" s="177"/>
      <c r="J871" s="177"/>
      <c r="K871" s="82"/>
      <c r="L871" s="82"/>
      <c r="M871" s="82"/>
      <c r="N871" s="82"/>
      <c r="O871" s="82"/>
      <c r="P871" s="82"/>
      <c r="Q871" s="82"/>
      <c r="R871" s="82"/>
      <c r="S871" s="82"/>
      <c r="T871" s="82"/>
      <c r="U871" s="82"/>
      <c r="V871" s="82"/>
      <c r="W871" s="82"/>
      <c r="X871" s="82"/>
      <c r="Y871" s="82"/>
      <c r="Z871" s="82"/>
      <c r="AA871" s="82"/>
      <c r="AB871" s="82"/>
      <c r="AC871" s="82"/>
    </row>
    <row r="872" spans="2:29" ht="15.75" customHeight="1">
      <c r="B872" s="83"/>
      <c r="C872" s="188"/>
      <c r="D872" s="177"/>
      <c r="E872" s="177"/>
      <c r="F872" s="177"/>
      <c r="G872" s="177"/>
      <c r="H872" s="177"/>
      <c r="I872" s="177"/>
      <c r="J872" s="177"/>
      <c r="K872" s="82"/>
      <c r="L872" s="82"/>
      <c r="M872" s="82"/>
      <c r="N872" s="82"/>
      <c r="O872" s="82"/>
      <c r="P872" s="82"/>
      <c r="Q872" s="82"/>
      <c r="R872" s="82"/>
      <c r="S872" s="82"/>
      <c r="T872" s="82"/>
      <c r="U872" s="82"/>
      <c r="V872" s="82"/>
      <c r="W872" s="82"/>
      <c r="X872" s="82"/>
      <c r="Y872" s="82"/>
      <c r="Z872" s="82"/>
      <c r="AA872" s="82"/>
      <c r="AB872" s="82"/>
      <c r="AC872" s="82"/>
    </row>
    <row r="873" spans="2:29" ht="15.75" customHeight="1">
      <c r="B873" s="83"/>
      <c r="C873" s="188"/>
      <c r="D873" s="177"/>
      <c r="E873" s="177"/>
      <c r="F873" s="177"/>
      <c r="G873" s="177"/>
      <c r="H873" s="177"/>
      <c r="I873" s="177"/>
      <c r="J873" s="177"/>
      <c r="K873" s="82"/>
      <c r="L873" s="82"/>
      <c r="M873" s="82"/>
      <c r="N873" s="82"/>
      <c r="O873" s="82"/>
      <c r="P873" s="82"/>
      <c r="Q873" s="82"/>
      <c r="R873" s="82"/>
      <c r="S873" s="82"/>
      <c r="T873" s="82"/>
      <c r="U873" s="82"/>
      <c r="V873" s="82"/>
      <c r="W873" s="82"/>
      <c r="X873" s="82"/>
      <c r="Y873" s="82"/>
      <c r="Z873" s="82"/>
      <c r="AA873" s="82"/>
      <c r="AB873" s="82"/>
      <c r="AC873" s="82"/>
    </row>
    <row r="874" spans="2:29" ht="15.75" customHeight="1">
      <c r="B874" s="83"/>
      <c r="C874" s="188"/>
      <c r="D874" s="177"/>
      <c r="E874" s="177"/>
      <c r="F874" s="177"/>
      <c r="G874" s="177"/>
      <c r="H874" s="177"/>
      <c r="I874" s="177"/>
      <c r="J874" s="177"/>
      <c r="K874" s="82"/>
      <c r="L874" s="82"/>
      <c r="M874" s="82"/>
      <c r="N874" s="82"/>
      <c r="O874" s="82"/>
      <c r="P874" s="82"/>
      <c r="Q874" s="82"/>
      <c r="R874" s="82"/>
      <c r="S874" s="82"/>
      <c r="T874" s="82"/>
      <c r="U874" s="82"/>
      <c r="V874" s="82"/>
      <c r="W874" s="82"/>
      <c r="X874" s="82"/>
      <c r="Y874" s="82"/>
      <c r="Z874" s="82"/>
      <c r="AA874" s="82"/>
      <c r="AB874" s="82"/>
      <c r="AC874" s="82"/>
    </row>
    <row r="875" spans="2:29" ht="15.75" customHeight="1">
      <c r="B875" s="83"/>
      <c r="C875" s="188"/>
      <c r="D875" s="177"/>
      <c r="E875" s="177"/>
      <c r="F875" s="177"/>
      <c r="G875" s="177"/>
      <c r="H875" s="177"/>
      <c r="I875" s="177"/>
      <c r="J875" s="177"/>
      <c r="K875" s="82"/>
      <c r="L875" s="82"/>
      <c r="M875" s="82"/>
      <c r="N875" s="82"/>
      <c r="O875" s="82"/>
      <c r="P875" s="82"/>
      <c r="Q875" s="82"/>
      <c r="R875" s="82"/>
      <c r="S875" s="82"/>
      <c r="T875" s="82"/>
      <c r="U875" s="82"/>
      <c r="V875" s="82"/>
      <c r="W875" s="82"/>
      <c r="X875" s="82"/>
      <c r="Y875" s="82"/>
      <c r="Z875" s="82"/>
      <c r="AA875" s="82"/>
      <c r="AB875" s="82"/>
      <c r="AC875" s="82"/>
    </row>
    <row r="876" spans="2:29" ht="15.75" customHeight="1">
      <c r="B876" s="83"/>
      <c r="C876" s="188"/>
      <c r="D876" s="177"/>
      <c r="E876" s="177"/>
      <c r="F876" s="177"/>
      <c r="G876" s="177"/>
      <c r="H876" s="177"/>
      <c r="I876" s="177"/>
      <c r="J876" s="177"/>
      <c r="K876" s="82"/>
      <c r="L876" s="82"/>
      <c r="M876" s="82"/>
      <c r="N876" s="82"/>
      <c r="O876" s="82"/>
      <c r="P876" s="82"/>
      <c r="Q876" s="82"/>
      <c r="R876" s="82"/>
      <c r="S876" s="82"/>
      <c r="T876" s="82"/>
      <c r="U876" s="82"/>
      <c r="V876" s="82"/>
      <c r="W876" s="82"/>
      <c r="X876" s="82"/>
      <c r="Y876" s="82"/>
      <c r="Z876" s="82"/>
      <c r="AA876" s="82"/>
      <c r="AB876" s="82"/>
      <c r="AC876" s="82"/>
    </row>
    <row r="877" spans="2:29" ht="15.75" customHeight="1">
      <c r="B877" s="83"/>
      <c r="C877" s="188"/>
      <c r="D877" s="177"/>
      <c r="E877" s="177"/>
      <c r="F877" s="177"/>
      <c r="G877" s="177"/>
      <c r="H877" s="177"/>
      <c r="I877" s="177"/>
      <c r="J877" s="177"/>
      <c r="K877" s="82"/>
      <c r="L877" s="82"/>
      <c r="M877" s="82"/>
      <c r="N877" s="82"/>
      <c r="O877" s="82"/>
      <c r="P877" s="82"/>
      <c r="Q877" s="82"/>
      <c r="R877" s="82"/>
      <c r="S877" s="82"/>
      <c r="T877" s="82"/>
      <c r="U877" s="82"/>
      <c r="V877" s="82"/>
      <c r="W877" s="82"/>
      <c r="X877" s="82"/>
      <c r="Y877" s="82"/>
      <c r="Z877" s="82"/>
      <c r="AA877" s="82"/>
      <c r="AB877" s="82"/>
      <c r="AC877" s="82"/>
    </row>
    <row r="878" spans="2:29" ht="15.75" customHeight="1">
      <c r="B878" s="83"/>
      <c r="C878" s="188"/>
      <c r="D878" s="177"/>
      <c r="E878" s="177"/>
      <c r="F878" s="177"/>
      <c r="G878" s="177"/>
      <c r="H878" s="177"/>
      <c r="I878" s="177"/>
      <c r="J878" s="177"/>
      <c r="K878" s="82"/>
      <c r="L878" s="82"/>
      <c r="M878" s="82"/>
      <c r="N878" s="82"/>
      <c r="O878" s="82"/>
      <c r="P878" s="82"/>
      <c r="Q878" s="82"/>
      <c r="R878" s="82"/>
      <c r="S878" s="82"/>
      <c r="T878" s="82"/>
      <c r="U878" s="82"/>
      <c r="V878" s="82"/>
      <c r="W878" s="82"/>
      <c r="X878" s="82"/>
      <c r="Y878" s="82"/>
      <c r="Z878" s="82"/>
      <c r="AA878" s="82"/>
      <c r="AB878" s="82"/>
      <c r="AC878" s="82"/>
    </row>
    <row r="879" spans="2:29" ht="15.75" customHeight="1">
      <c r="B879" s="83"/>
      <c r="C879" s="188"/>
      <c r="D879" s="177"/>
      <c r="E879" s="177"/>
      <c r="F879" s="177"/>
      <c r="G879" s="177"/>
      <c r="H879" s="177"/>
      <c r="I879" s="177"/>
      <c r="J879" s="177"/>
      <c r="K879" s="82"/>
      <c r="L879" s="82"/>
      <c r="M879" s="82"/>
      <c r="N879" s="82"/>
      <c r="O879" s="82"/>
      <c r="P879" s="82"/>
      <c r="Q879" s="82"/>
      <c r="R879" s="82"/>
      <c r="S879" s="82"/>
      <c r="T879" s="82"/>
      <c r="U879" s="82"/>
      <c r="V879" s="82"/>
      <c r="W879" s="82"/>
      <c r="X879" s="82"/>
      <c r="Y879" s="82"/>
      <c r="Z879" s="82"/>
      <c r="AA879" s="82"/>
      <c r="AB879" s="82"/>
      <c r="AC879" s="82"/>
    </row>
    <row r="880" spans="2:29" ht="15.75" customHeight="1">
      <c r="B880" s="83"/>
      <c r="C880" s="188"/>
      <c r="D880" s="177"/>
      <c r="E880" s="177"/>
      <c r="F880" s="177"/>
      <c r="G880" s="177"/>
      <c r="H880" s="177"/>
      <c r="I880" s="177"/>
      <c r="J880" s="177"/>
      <c r="K880" s="82"/>
      <c r="L880" s="82"/>
      <c r="M880" s="82"/>
      <c r="N880" s="82"/>
      <c r="O880" s="82"/>
      <c r="P880" s="82"/>
      <c r="Q880" s="82"/>
      <c r="R880" s="82"/>
      <c r="S880" s="82"/>
      <c r="T880" s="82"/>
      <c r="U880" s="82"/>
      <c r="V880" s="82"/>
      <c r="W880" s="82"/>
      <c r="X880" s="82"/>
      <c r="Y880" s="82"/>
      <c r="Z880" s="82"/>
      <c r="AA880" s="82"/>
      <c r="AB880" s="82"/>
      <c r="AC880" s="82"/>
    </row>
    <row r="881" spans="2:29" ht="15.75" customHeight="1">
      <c r="B881" s="83"/>
      <c r="C881" s="188"/>
      <c r="D881" s="177"/>
      <c r="E881" s="177"/>
      <c r="F881" s="177"/>
      <c r="G881" s="177"/>
      <c r="H881" s="177"/>
      <c r="I881" s="177"/>
      <c r="J881" s="177"/>
      <c r="K881" s="82"/>
      <c r="L881" s="82"/>
      <c r="M881" s="82"/>
      <c r="N881" s="82"/>
      <c r="O881" s="82"/>
      <c r="P881" s="82"/>
      <c r="Q881" s="82"/>
      <c r="R881" s="82"/>
      <c r="S881" s="82"/>
      <c r="T881" s="82"/>
      <c r="U881" s="82"/>
      <c r="V881" s="82"/>
      <c r="W881" s="82"/>
      <c r="X881" s="82"/>
      <c r="Y881" s="82"/>
      <c r="Z881" s="82"/>
      <c r="AA881" s="82"/>
      <c r="AB881" s="82"/>
      <c r="AC881" s="82"/>
    </row>
    <row r="882" spans="2:29" ht="15.75" customHeight="1">
      <c r="B882" s="83"/>
      <c r="C882" s="188"/>
      <c r="D882" s="177"/>
      <c r="E882" s="177"/>
      <c r="F882" s="177"/>
      <c r="G882" s="177"/>
      <c r="H882" s="177"/>
      <c r="I882" s="177"/>
      <c r="J882" s="177"/>
      <c r="K882" s="82"/>
      <c r="L882" s="82"/>
      <c r="M882" s="82"/>
      <c r="N882" s="82"/>
      <c r="O882" s="82"/>
      <c r="P882" s="82"/>
      <c r="Q882" s="82"/>
      <c r="R882" s="82"/>
      <c r="S882" s="82"/>
      <c r="T882" s="82"/>
      <c r="U882" s="82"/>
      <c r="V882" s="82"/>
      <c r="W882" s="82"/>
      <c r="X882" s="82"/>
      <c r="Y882" s="82"/>
      <c r="Z882" s="82"/>
      <c r="AA882" s="82"/>
      <c r="AB882" s="82"/>
      <c r="AC882" s="82"/>
    </row>
    <row r="883" spans="2:29" ht="15.75" customHeight="1">
      <c r="B883" s="83"/>
      <c r="C883" s="188"/>
      <c r="D883" s="177"/>
      <c r="E883" s="177"/>
      <c r="F883" s="177"/>
      <c r="G883" s="177"/>
      <c r="H883" s="177"/>
      <c r="I883" s="177"/>
      <c r="J883" s="177"/>
      <c r="K883" s="82"/>
      <c r="L883" s="82"/>
      <c r="M883" s="82"/>
      <c r="N883" s="82"/>
      <c r="O883" s="82"/>
      <c r="P883" s="82"/>
      <c r="Q883" s="82"/>
      <c r="R883" s="82"/>
      <c r="S883" s="82"/>
      <c r="T883" s="82"/>
      <c r="U883" s="82"/>
      <c r="V883" s="82"/>
      <c r="W883" s="82"/>
      <c r="X883" s="82"/>
      <c r="Y883" s="82"/>
      <c r="Z883" s="82"/>
      <c r="AA883" s="82"/>
      <c r="AB883" s="82"/>
      <c r="AC883" s="82"/>
    </row>
    <row r="884" spans="2:29" ht="15.75" customHeight="1">
      <c r="B884" s="83"/>
      <c r="C884" s="188"/>
      <c r="D884" s="177"/>
      <c r="E884" s="177"/>
      <c r="F884" s="177"/>
      <c r="G884" s="177"/>
      <c r="H884" s="177"/>
      <c r="I884" s="177"/>
      <c r="J884" s="177"/>
      <c r="K884" s="82"/>
      <c r="L884" s="82"/>
      <c r="M884" s="82"/>
      <c r="N884" s="82"/>
      <c r="O884" s="82"/>
      <c r="P884" s="82"/>
      <c r="Q884" s="82"/>
      <c r="R884" s="82"/>
      <c r="S884" s="82"/>
      <c r="T884" s="82"/>
      <c r="U884" s="82"/>
      <c r="V884" s="82"/>
      <c r="W884" s="82"/>
      <c r="X884" s="82"/>
      <c r="Y884" s="82"/>
      <c r="Z884" s="82"/>
      <c r="AA884" s="82"/>
      <c r="AB884" s="82"/>
      <c r="AC884" s="82"/>
    </row>
    <row r="885" spans="2:29" ht="15.75" customHeight="1">
      <c r="B885" s="83"/>
      <c r="C885" s="188"/>
      <c r="D885" s="177"/>
      <c r="E885" s="177"/>
      <c r="F885" s="177"/>
      <c r="G885" s="177"/>
      <c r="H885" s="177"/>
      <c r="I885" s="177"/>
      <c r="J885" s="177"/>
      <c r="K885" s="82"/>
      <c r="L885" s="82"/>
      <c r="M885" s="82"/>
      <c r="N885" s="82"/>
      <c r="O885" s="82"/>
      <c r="P885" s="82"/>
      <c r="Q885" s="82"/>
      <c r="R885" s="82"/>
      <c r="S885" s="82"/>
      <c r="T885" s="82"/>
      <c r="U885" s="82"/>
      <c r="V885" s="82"/>
      <c r="W885" s="82"/>
      <c r="X885" s="82"/>
      <c r="Y885" s="82"/>
      <c r="Z885" s="82"/>
      <c r="AA885" s="82"/>
      <c r="AB885" s="82"/>
      <c r="AC885" s="82"/>
    </row>
    <row r="886" spans="2:29" ht="15.75" customHeight="1">
      <c r="B886" s="83"/>
      <c r="C886" s="188"/>
      <c r="D886" s="177"/>
      <c r="E886" s="177"/>
      <c r="F886" s="177"/>
      <c r="G886" s="177"/>
      <c r="H886" s="177"/>
      <c r="I886" s="177"/>
      <c r="J886" s="177"/>
      <c r="K886" s="82"/>
      <c r="L886" s="82"/>
      <c r="M886" s="82"/>
      <c r="N886" s="82"/>
      <c r="O886" s="82"/>
      <c r="P886" s="82"/>
      <c r="Q886" s="82"/>
      <c r="R886" s="82"/>
      <c r="S886" s="82"/>
      <c r="T886" s="82"/>
      <c r="U886" s="82"/>
      <c r="V886" s="82"/>
      <c r="W886" s="82"/>
      <c r="X886" s="82"/>
      <c r="Y886" s="82"/>
      <c r="Z886" s="82"/>
      <c r="AA886" s="82"/>
      <c r="AB886" s="82"/>
      <c r="AC886" s="82"/>
    </row>
    <row r="887" spans="2:29" ht="15.75" customHeight="1">
      <c r="B887" s="83"/>
      <c r="C887" s="188"/>
      <c r="D887" s="177"/>
      <c r="E887" s="177"/>
      <c r="F887" s="177"/>
      <c r="G887" s="177"/>
      <c r="H887" s="177"/>
      <c r="I887" s="177"/>
      <c r="J887" s="177"/>
      <c r="K887" s="82"/>
      <c r="L887" s="82"/>
      <c r="M887" s="82"/>
      <c r="N887" s="82"/>
      <c r="O887" s="82"/>
      <c r="P887" s="82"/>
      <c r="Q887" s="82"/>
      <c r="R887" s="82"/>
      <c r="S887" s="82"/>
      <c r="T887" s="82"/>
      <c r="U887" s="82"/>
      <c r="V887" s="82"/>
      <c r="W887" s="82"/>
      <c r="X887" s="82"/>
      <c r="Y887" s="82"/>
      <c r="Z887" s="82"/>
      <c r="AA887" s="82"/>
      <c r="AB887" s="82"/>
      <c r="AC887" s="82"/>
    </row>
    <row r="888" spans="2:29" ht="15.75" customHeight="1">
      <c r="B888" s="83"/>
      <c r="C888" s="188"/>
      <c r="D888" s="177"/>
      <c r="E888" s="177"/>
      <c r="F888" s="177"/>
      <c r="G888" s="177"/>
      <c r="H888" s="177"/>
      <c r="I888" s="177"/>
      <c r="J888" s="177"/>
      <c r="K888" s="82"/>
      <c r="L888" s="82"/>
      <c r="M888" s="82"/>
      <c r="N888" s="82"/>
      <c r="O888" s="82"/>
      <c r="P888" s="82"/>
      <c r="Q888" s="82"/>
      <c r="R888" s="82"/>
      <c r="S888" s="82"/>
      <c r="T888" s="82"/>
      <c r="U888" s="82"/>
      <c r="V888" s="82"/>
      <c r="W888" s="82"/>
      <c r="X888" s="82"/>
      <c r="Y888" s="82"/>
      <c r="Z888" s="82"/>
      <c r="AA888" s="82"/>
      <c r="AB888" s="82"/>
      <c r="AC888" s="82"/>
    </row>
    <row r="889" spans="2:29" ht="15.75" customHeight="1">
      <c r="B889" s="83"/>
      <c r="C889" s="188"/>
      <c r="D889" s="177"/>
      <c r="E889" s="177"/>
      <c r="F889" s="177"/>
      <c r="G889" s="177"/>
      <c r="H889" s="177"/>
      <c r="I889" s="177"/>
      <c r="J889" s="177"/>
      <c r="K889" s="82"/>
      <c r="L889" s="82"/>
      <c r="M889" s="82"/>
      <c r="N889" s="82"/>
      <c r="O889" s="82"/>
      <c r="P889" s="82"/>
      <c r="Q889" s="82"/>
      <c r="R889" s="82"/>
      <c r="S889" s="82"/>
      <c r="T889" s="82"/>
      <c r="U889" s="82"/>
      <c r="V889" s="82"/>
      <c r="W889" s="82"/>
      <c r="X889" s="82"/>
      <c r="Y889" s="82"/>
      <c r="Z889" s="82"/>
      <c r="AA889" s="82"/>
      <c r="AB889" s="82"/>
      <c r="AC889" s="82"/>
    </row>
    <row r="890" spans="2:29" ht="15.75" customHeight="1">
      <c r="B890" s="83"/>
      <c r="C890" s="188"/>
      <c r="D890" s="177"/>
      <c r="E890" s="177"/>
      <c r="F890" s="177"/>
      <c r="G890" s="177"/>
      <c r="H890" s="177"/>
      <c r="I890" s="177"/>
      <c r="J890" s="177"/>
      <c r="K890" s="82"/>
      <c r="L890" s="82"/>
      <c r="M890" s="82"/>
      <c r="N890" s="82"/>
      <c r="O890" s="82"/>
      <c r="P890" s="82"/>
      <c r="Q890" s="82"/>
      <c r="R890" s="82"/>
      <c r="S890" s="82"/>
      <c r="T890" s="82"/>
      <c r="U890" s="82"/>
      <c r="V890" s="82"/>
      <c r="W890" s="82"/>
      <c r="X890" s="82"/>
      <c r="Y890" s="82"/>
      <c r="Z890" s="82"/>
      <c r="AA890" s="82"/>
      <c r="AB890" s="82"/>
      <c r="AC890" s="82"/>
    </row>
    <row r="891" spans="2:29" ht="15.75" customHeight="1">
      <c r="B891" s="83"/>
      <c r="C891" s="188"/>
      <c r="D891" s="177"/>
      <c r="E891" s="177"/>
      <c r="F891" s="177"/>
      <c r="G891" s="177"/>
      <c r="H891" s="177"/>
      <c r="I891" s="177"/>
      <c r="J891" s="177"/>
      <c r="K891" s="82"/>
      <c r="L891" s="82"/>
      <c r="M891" s="82"/>
      <c r="N891" s="82"/>
      <c r="O891" s="82"/>
      <c r="P891" s="82"/>
      <c r="Q891" s="82"/>
      <c r="R891" s="82"/>
      <c r="S891" s="82"/>
      <c r="T891" s="82"/>
      <c r="U891" s="82"/>
      <c r="V891" s="82"/>
      <c r="W891" s="82"/>
      <c r="X891" s="82"/>
      <c r="Y891" s="82"/>
      <c r="Z891" s="82"/>
      <c r="AA891" s="82"/>
      <c r="AB891" s="82"/>
      <c r="AC891" s="82"/>
    </row>
    <row r="892" spans="2:29" ht="15.75" customHeight="1">
      <c r="B892" s="83"/>
      <c r="C892" s="188"/>
      <c r="D892" s="177"/>
      <c r="E892" s="177"/>
      <c r="F892" s="177"/>
      <c r="G892" s="177"/>
      <c r="H892" s="177"/>
      <c r="I892" s="177"/>
      <c r="J892" s="177"/>
      <c r="K892" s="82"/>
      <c r="L892" s="82"/>
      <c r="M892" s="82"/>
      <c r="N892" s="82"/>
      <c r="O892" s="82"/>
      <c r="P892" s="82"/>
      <c r="Q892" s="82"/>
      <c r="R892" s="82"/>
      <c r="S892" s="82"/>
      <c r="T892" s="82"/>
      <c r="U892" s="82"/>
      <c r="V892" s="82"/>
      <c r="W892" s="82"/>
      <c r="X892" s="82"/>
      <c r="Y892" s="82"/>
      <c r="Z892" s="82"/>
      <c r="AA892" s="82"/>
      <c r="AB892" s="82"/>
      <c r="AC892" s="82"/>
    </row>
    <row r="893" spans="2:29" ht="15.75" customHeight="1">
      <c r="B893" s="83"/>
      <c r="C893" s="188"/>
      <c r="D893" s="177"/>
      <c r="E893" s="177"/>
      <c r="F893" s="177"/>
      <c r="G893" s="177"/>
      <c r="H893" s="177"/>
      <c r="I893" s="177"/>
      <c r="J893" s="177"/>
      <c r="K893" s="82"/>
      <c r="L893" s="82"/>
      <c r="M893" s="82"/>
      <c r="N893" s="82"/>
      <c r="O893" s="82"/>
      <c r="P893" s="82"/>
      <c r="Q893" s="82"/>
      <c r="R893" s="82"/>
      <c r="S893" s="82"/>
      <c r="T893" s="82"/>
      <c r="U893" s="82"/>
      <c r="V893" s="82"/>
      <c r="W893" s="82"/>
      <c r="X893" s="82"/>
      <c r="Y893" s="82"/>
      <c r="Z893" s="82"/>
      <c r="AA893" s="82"/>
      <c r="AB893" s="82"/>
      <c r="AC893" s="82"/>
    </row>
    <row r="894" spans="2:29" ht="15.75" customHeight="1">
      <c r="B894" s="83"/>
      <c r="C894" s="188"/>
      <c r="D894" s="177"/>
      <c r="E894" s="177"/>
      <c r="F894" s="177"/>
      <c r="G894" s="177"/>
      <c r="H894" s="177"/>
      <c r="I894" s="177"/>
      <c r="J894" s="177"/>
      <c r="K894" s="82"/>
      <c r="L894" s="82"/>
      <c r="M894" s="82"/>
      <c r="N894" s="82"/>
      <c r="O894" s="82"/>
      <c r="P894" s="82"/>
      <c r="Q894" s="82"/>
      <c r="R894" s="82"/>
      <c r="S894" s="82"/>
      <c r="T894" s="82"/>
      <c r="U894" s="82"/>
      <c r="V894" s="82"/>
      <c r="W894" s="82"/>
      <c r="X894" s="82"/>
      <c r="Y894" s="82"/>
      <c r="Z894" s="82"/>
      <c r="AA894" s="82"/>
      <c r="AB894" s="82"/>
      <c r="AC894" s="82"/>
    </row>
    <row r="895" spans="2:29" ht="15.75" customHeight="1">
      <c r="B895" s="83"/>
      <c r="C895" s="188"/>
      <c r="D895" s="177"/>
      <c r="E895" s="177"/>
      <c r="F895" s="177"/>
      <c r="G895" s="177"/>
      <c r="H895" s="177"/>
      <c r="I895" s="177"/>
      <c r="J895" s="177"/>
      <c r="K895" s="82"/>
      <c r="L895" s="82"/>
      <c r="M895" s="82"/>
      <c r="N895" s="82"/>
      <c r="O895" s="82"/>
      <c r="P895" s="82"/>
      <c r="Q895" s="82"/>
      <c r="R895" s="82"/>
      <c r="S895" s="82"/>
      <c r="T895" s="82"/>
      <c r="U895" s="82"/>
      <c r="V895" s="82"/>
      <c r="W895" s="82"/>
      <c r="X895" s="82"/>
      <c r="Y895" s="82"/>
      <c r="Z895" s="82"/>
      <c r="AA895" s="82"/>
      <c r="AB895" s="82"/>
      <c r="AC895" s="82"/>
    </row>
    <row r="896" spans="2:29" ht="15.75" customHeight="1">
      <c r="B896" s="83"/>
      <c r="C896" s="188"/>
      <c r="D896" s="177"/>
      <c r="E896" s="177"/>
      <c r="F896" s="177"/>
      <c r="G896" s="177"/>
      <c r="H896" s="177"/>
      <c r="I896" s="177"/>
      <c r="J896" s="177"/>
      <c r="K896" s="82"/>
      <c r="L896" s="82"/>
      <c r="M896" s="82"/>
      <c r="N896" s="82"/>
      <c r="O896" s="82"/>
      <c r="P896" s="82"/>
      <c r="Q896" s="82"/>
      <c r="R896" s="82"/>
      <c r="S896" s="82"/>
      <c r="T896" s="82"/>
      <c r="U896" s="82"/>
      <c r="V896" s="82"/>
      <c r="W896" s="82"/>
      <c r="X896" s="82"/>
      <c r="Y896" s="82"/>
      <c r="Z896" s="82"/>
      <c r="AA896" s="82"/>
      <c r="AB896" s="82"/>
      <c r="AC896" s="82"/>
    </row>
    <row r="897" spans="2:29" ht="15.75" customHeight="1">
      <c r="B897" s="83"/>
      <c r="C897" s="188"/>
      <c r="D897" s="177"/>
      <c r="E897" s="177"/>
      <c r="F897" s="177"/>
      <c r="G897" s="177"/>
      <c r="H897" s="177"/>
      <c r="I897" s="177"/>
      <c r="J897" s="177"/>
      <c r="K897" s="82"/>
      <c r="L897" s="82"/>
      <c r="M897" s="82"/>
      <c r="N897" s="82"/>
      <c r="O897" s="82"/>
      <c r="P897" s="82"/>
      <c r="Q897" s="82"/>
      <c r="R897" s="82"/>
      <c r="S897" s="82"/>
      <c r="T897" s="82"/>
      <c r="U897" s="82"/>
      <c r="V897" s="82"/>
      <c r="W897" s="82"/>
      <c r="X897" s="82"/>
      <c r="Y897" s="82"/>
      <c r="Z897" s="82"/>
      <c r="AA897" s="82"/>
      <c r="AB897" s="82"/>
      <c r="AC897" s="82"/>
    </row>
    <row r="898" spans="2:29" ht="15.75" customHeight="1">
      <c r="B898" s="83"/>
      <c r="C898" s="188"/>
      <c r="D898" s="177"/>
      <c r="E898" s="177"/>
      <c r="F898" s="177"/>
      <c r="G898" s="177"/>
      <c r="H898" s="177"/>
      <c r="I898" s="177"/>
      <c r="J898" s="177"/>
      <c r="K898" s="82"/>
      <c r="L898" s="82"/>
      <c r="M898" s="82"/>
      <c r="N898" s="82"/>
      <c r="O898" s="82"/>
      <c r="P898" s="82"/>
      <c r="Q898" s="82"/>
      <c r="R898" s="82"/>
      <c r="S898" s="82"/>
      <c r="T898" s="82"/>
      <c r="U898" s="82"/>
      <c r="V898" s="82"/>
      <c r="W898" s="82"/>
      <c r="X898" s="82"/>
      <c r="Y898" s="82"/>
      <c r="Z898" s="82"/>
      <c r="AA898" s="82"/>
      <c r="AB898" s="82"/>
      <c r="AC898" s="82"/>
    </row>
    <row r="899" spans="2:29" ht="15.75" customHeight="1">
      <c r="B899" s="83"/>
      <c r="C899" s="188"/>
      <c r="D899" s="177"/>
      <c r="E899" s="177"/>
      <c r="F899" s="177"/>
      <c r="G899" s="177"/>
      <c r="H899" s="177"/>
      <c r="I899" s="177"/>
      <c r="J899" s="177"/>
      <c r="K899" s="82"/>
      <c r="L899" s="82"/>
      <c r="M899" s="82"/>
      <c r="N899" s="82"/>
      <c r="O899" s="82"/>
      <c r="P899" s="82"/>
      <c r="Q899" s="82"/>
      <c r="R899" s="82"/>
      <c r="S899" s="82"/>
      <c r="T899" s="82"/>
      <c r="U899" s="82"/>
      <c r="V899" s="82"/>
      <c r="W899" s="82"/>
      <c r="X899" s="82"/>
      <c r="Y899" s="82"/>
      <c r="Z899" s="82"/>
      <c r="AA899" s="82"/>
      <c r="AB899" s="82"/>
      <c r="AC899" s="82"/>
    </row>
    <row r="900" spans="2:29" ht="15.75" customHeight="1">
      <c r="B900" s="83"/>
      <c r="C900" s="188"/>
      <c r="D900" s="177"/>
      <c r="E900" s="177"/>
      <c r="F900" s="177"/>
      <c r="G900" s="177"/>
      <c r="H900" s="177"/>
      <c r="I900" s="177"/>
      <c r="J900" s="177"/>
      <c r="K900" s="82"/>
      <c r="L900" s="82"/>
      <c r="M900" s="82"/>
      <c r="N900" s="82"/>
      <c r="O900" s="82"/>
      <c r="P900" s="82"/>
      <c r="Q900" s="82"/>
      <c r="R900" s="82"/>
      <c r="S900" s="82"/>
      <c r="T900" s="82"/>
      <c r="U900" s="82"/>
      <c r="V900" s="82"/>
      <c r="W900" s="82"/>
      <c r="X900" s="82"/>
      <c r="Y900" s="82"/>
      <c r="Z900" s="82"/>
      <c r="AA900" s="82"/>
      <c r="AB900" s="82"/>
      <c r="AC900" s="82"/>
    </row>
    <row r="901" spans="2:29" ht="15.75" customHeight="1">
      <c r="B901" s="83"/>
      <c r="C901" s="188"/>
      <c r="D901" s="177"/>
      <c r="E901" s="177"/>
      <c r="F901" s="177"/>
      <c r="G901" s="177"/>
      <c r="H901" s="177"/>
      <c r="I901" s="177"/>
      <c r="J901" s="177"/>
      <c r="K901" s="82"/>
      <c r="L901" s="82"/>
      <c r="M901" s="82"/>
      <c r="N901" s="82"/>
      <c r="O901" s="82"/>
      <c r="P901" s="82"/>
      <c r="Q901" s="82"/>
      <c r="R901" s="82"/>
      <c r="S901" s="82"/>
      <c r="T901" s="82"/>
      <c r="U901" s="82"/>
      <c r="V901" s="82"/>
      <c r="W901" s="82"/>
      <c r="X901" s="82"/>
      <c r="Y901" s="82"/>
      <c r="Z901" s="82"/>
      <c r="AA901" s="82"/>
      <c r="AB901" s="82"/>
      <c r="AC901" s="82"/>
    </row>
    <row r="902" spans="2:29" ht="15.75" customHeight="1">
      <c r="B902" s="83"/>
      <c r="C902" s="188"/>
      <c r="D902" s="177"/>
      <c r="E902" s="177"/>
      <c r="F902" s="177"/>
      <c r="G902" s="177"/>
      <c r="H902" s="177"/>
      <c r="I902" s="177"/>
      <c r="J902" s="177"/>
      <c r="K902" s="82"/>
      <c r="L902" s="82"/>
      <c r="M902" s="82"/>
      <c r="N902" s="82"/>
      <c r="O902" s="82"/>
      <c r="P902" s="82"/>
      <c r="Q902" s="82"/>
      <c r="R902" s="82"/>
      <c r="S902" s="82"/>
      <c r="T902" s="82"/>
      <c r="U902" s="82"/>
      <c r="V902" s="82"/>
      <c r="W902" s="82"/>
      <c r="X902" s="82"/>
      <c r="Y902" s="82"/>
      <c r="Z902" s="82"/>
      <c r="AA902" s="82"/>
      <c r="AB902" s="82"/>
      <c r="AC902" s="82"/>
    </row>
    <row r="903" spans="2:29" ht="15.75" customHeight="1">
      <c r="B903" s="83"/>
      <c r="C903" s="188"/>
      <c r="D903" s="177"/>
      <c r="E903" s="177"/>
      <c r="F903" s="177"/>
      <c r="G903" s="177"/>
      <c r="H903" s="177"/>
      <c r="I903" s="177"/>
      <c r="J903" s="177"/>
      <c r="K903" s="82"/>
      <c r="L903" s="82"/>
      <c r="M903" s="82"/>
      <c r="N903" s="82"/>
      <c r="O903" s="82"/>
      <c r="P903" s="82"/>
      <c r="Q903" s="82"/>
      <c r="R903" s="82"/>
      <c r="S903" s="82"/>
      <c r="T903" s="82"/>
      <c r="U903" s="82"/>
      <c r="V903" s="82"/>
      <c r="W903" s="82"/>
      <c r="X903" s="82"/>
      <c r="Y903" s="82"/>
      <c r="Z903" s="82"/>
      <c r="AA903" s="82"/>
      <c r="AB903" s="82"/>
      <c r="AC903" s="82"/>
    </row>
    <row r="904" spans="2:29" ht="15.75" customHeight="1">
      <c r="B904" s="83"/>
      <c r="C904" s="188"/>
      <c r="D904" s="177"/>
      <c r="E904" s="177"/>
      <c r="F904" s="177"/>
      <c r="G904" s="177"/>
      <c r="H904" s="177"/>
      <c r="I904" s="177"/>
      <c r="J904" s="177"/>
      <c r="K904" s="82"/>
      <c r="L904" s="82"/>
      <c r="M904" s="82"/>
      <c r="N904" s="82"/>
      <c r="O904" s="82"/>
      <c r="P904" s="82"/>
      <c r="Q904" s="82"/>
      <c r="R904" s="82"/>
      <c r="S904" s="82"/>
      <c r="T904" s="82"/>
      <c r="U904" s="82"/>
      <c r="V904" s="82"/>
      <c r="W904" s="82"/>
      <c r="X904" s="82"/>
      <c r="Y904" s="82"/>
      <c r="Z904" s="82"/>
      <c r="AA904" s="82"/>
      <c r="AB904" s="82"/>
      <c r="AC904" s="82"/>
    </row>
    <row r="905" spans="2:29" ht="15.75" customHeight="1">
      <c r="B905" s="83"/>
      <c r="C905" s="188"/>
      <c r="D905" s="177"/>
      <c r="E905" s="177"/>
      <c r="F905" s="177"/>
      <c r="G905" s="177"/>
      <c r="H905" s="177"/>
      <c r="I905" s="177"/>
      <c r="J905" s="177"/>
      <c r="K905" s="82"/>
      <c r="L905" s="82"/>
      <c r="M905" s="82"/>
      <c r="N905" s="82"/>
      <c r="O905" s="82"/>
      <c r="P905" s="82"/>
      <c r="Q905" s="82"/>
      <c r="R905" s="82"/>
      <c r="S905" s="82"/>
      <c r="T905" s="82"/>
      <c r="U905" s="82"/>
      <c r="V905" s="82"/>
      <c r="W905" s="82"/>
      <c r="X905" s="82"/>
      <c r="Y905" s="82"/>
      <c r="Z905" s="82"/>
      <c r="AA905" s="82"/>
      <c r="AB905" s="82"/>
      <c r="AC905" s="82"/>
    </row>
    <row r="906" spans="2:29" ht="15.75" customHeight="1">
      <c r="B906" s="83"/>
      <c r="C906" s="188"/>
      <c r="D906" s="177"/>
      <c r="E906" s="177"/>
      <c r="F906" s="177"/>
      <c r="G906" s="177"/>
      <c r="H906" s="177"/>
      <c r="I906" s="177"/>
      <c r="J906" s="177"/>
      <c r="K906" s="82"/>
      <c r="L906" s="82"/>
      <c r="M906" s="82"/>
      <c r="N906" s="82"/>
      <c r="O906" s="82"/>
      <c r="P906" s="82"/>
      <c r="Q906" s="82"/>
      <c r="R906" s="82"/>
      <c r="S906" s="82"/>
      <c r="T906" s="82"/>
      <c r="U906" s="82"/>
      <c r="V906" s="82"/>
      <c r="W906" s="82"/>
      <c r="X906" s="82"/>
      <c r="Y906" s="82"/>
      <c r="Z906" s="82"/>
      <c r="AA906" s="82"/>
      <c r="AB906" s="82"/>
      <c r="AC906" s="82"/>
    </row>
    <row r="907" spans="2:29" ht="15.75" customHeight="1">
      <c r="B907" s="83"/>
      <c r="C907" s="188"/>
      <c r="D907" s="177"/>
      <c r="E907" s="177"/>
      <c r="F907" s="177"/>
      <c r="G907" s="177"/>
      <c r="H907" s="177"/>
      <c r="I907" s="177"/>
      <c r="J907" s="177"/>
      <c r="K907" s="82"/>
      <c r="L907" s="82"/>
      <c r="M907" s="82"/>
      <c r="N907" s="82"/>
      <c r="O907" s="82"/>
      <c r="P907" s="82"/>
      <c r="Q907" s="82"/>
      <c r="R907" s="82"/>
      <c r="S907" s="82"/>
      <c r="T907" s="82"/>
      <c r="U907" s="82"/>
      <c r="V907" s="82"/>
      <c r="W907" s="82"/>
      <c r="X907" s="82"/>
      <c r="Y907" s="82"/>
      <c r="Z907" s="82"/>
      <c r="AA907" s="82"/>
      <c r="AB907" s="82"/>
      <c r="AC907" s="82"/>
    </row>
    <row r="908" spans="2:29" ht="15.75" customHeight="1">
      <c r="B908" s="83"/>
      <c r="C908" s="188"/>
      <c r="D908" s="177"/>
      <c r="E908" s="177"/>
      <c r="F908" s="177"/>
      <c r="G908" s="177"/>
      <c r="H908" s="177"/>
      <c r="I908" s="177"/>
      <c r="J908" s="177"/>
      <c r="K908" s="82"/>
      <c r="L908" s="82"/>
      <c r="M908" s="82"/>
      <c r="N908" s="82"/>
      <c r="O908" s="82"/>
      <c r="P908" s="82"/>
      <c r="Q908" s="82"/>
      <c r="R908" s="82"/>
      <c r="S908" s="82"/>
      <c r="T908" s="82"/>
      <c r="U908" s="82"/>
      <c r="V908" s="82"/>
      <c r="W908" s="82"/>
      <c r="X908" s="82"/>
      <c r="Y908" s="82"/>
      <c r="Z908" s="82"/>
      <c r="AA908" s="82"/>
      <c r="AB908" s="82"/>
      <c r="AC908" s="82"/>
    </row>
    <row r="909" spans="2:29" ht="15.75" customHeight="1">
      <c r="B909" s="83"/>
      <c r="C909" s="188"/>
      <c r="D909" s="177"/>
      <c r="E909" s="177"/>
      <c r="F909" s="177"/>
      <c r="G909" s="177"/>
      <c r="H909" s="177"/>
      <c r="I909" s="177"/>
      <c r="J909" s="177"/>
      <c r="K909" s="82"/>
      <c r="L909" s="82"/>
      <c r="M909" s="82"/>
      <c r="N909" s="82"/>
      <c r="O909" s="82"/>
      <c r="P909" s="82"/>
      <c r="Q909" s="82"/>
      <c r="R909" s="82"/>
      <c r="S909" s="82"/>
      <c r="T909" s="82"/>
      <c r="U909" s="82"/>
      <c r="V909" s="82"/>
      <c r="W909" s="82"/>
      <c r="X909" s="82"/>
      <c r="Y909" s="82"/>
      <c r="Z909" s="82"/>
      <c r="AA909" s="82"/>
      <c r="AB909" s="82"/>
      <c r="AC909" s="82"/>
    </row>
    <row r="910" spans="2:29" ht="15.75" customHeight="1">
      <c r="B910" s="83"/>
      <c r="C910" s="188"/>
      <c r="D910" s="177"/>
      <c r="E910" s="177"/>
      <c r="F910" s="177"/>
      <c r="G910" s="177"/>
      <c r="H910" s="177"/>
      <c r="I910" s="177"/>
      <c r="J910" s="177"/>
      <c r="K910" s="82"/>
      <c r="L910" s="82"/>
      <c r="M910" s="82"/>
      <c r="N910" s="82"/>
      <c r="O910" s="82"/>
      <c r="P910" s="82"/>
      <c r="Q910" s="82"/>
      <c r="R910" s="82"/>
      <c r="S910" s="82"/>
      <c r="T910" s="82"/>
      <c r="U910" s="82"/>
      <c r="V910" s="82"/>
      <c r="W910" s="82"/>
      <c r="X910" s="82"/>
      <c r="Y910" s="82"/>
      <c r="Z910" s="82"/>
      <c r="AA910" s="82"/>
      <c r="AB910" s="82"/>
      <c r="AC910" s="82"/>
    </row>
    <row r="911" spans="2:29" ht="15.75" customHeight="1">
      <c r="B911" s="83"/>
      <c r="C911" s="188"/>
      <c r="D911" s="177"/>
      <c r="E911" s="177"/>
      <c r="F911" s="177"/>
      <c r="G911" s="177"/>
      <c r="H911" s="177"/>
      <c r="I911" s="177"/>
      <c r="J911" s="177"/>
      <c r="K911" s="82"/>
      <c r="L911" s="82"/>
      <c r="M911" s="82"/>
      <c r="N911" s="82"/>
      <c r="O911" s="82"/>
      <c r="P911" s="82"/>
      <c r="Q911" s="82"/>
      <c r="R911" s="82"/>
      <c r="S911" s="82"/>
      <c r="T911" s="82"/>
      <c r="U911" s="82"/>
      <c r="V911" s="82"/>
      <c r="W911" s="82"/>
      <c r="X911" s="82"/>
      <c r="Y911" s="82"/>
      <c r="Z911" s="82"/>
      <c r="AA911" s="82"/>
      <c r="AB911" s="82"/>
      <c r="AC911" s="82"/>
    </row>
    <row r="912" spans="2:29" ht="15.75" customHeight="1">
      <c r="B912" s="83"/>
      <c r="C912" s="188"/>
      <c r="D912" s="177"/>
      <c r="E912" s="177"/>
      <c r="F912" s="177"/>
      <c r="G912" s="177"/>
      <c r="H912" s="177"/>
      <c r="I912" s="177"/>
      <c r="J912" s="177"/>
      <c r="K912" s="82"/>
      <c r="L912" s="82"/>
      <c r="M912" s="82"/>
      <c r="N912" s="82"/>
      <c r="O912" s="82"/>
      <c r="P912" s="82"/>
      <c r="Q912" s="82"/>
      <c r="R912" s="82"/>
      <c r="S912" s="82"/>
      <c r="T912" s="82"/>
      <c r="U912" s="82"/>
      <c r="V912" s="82"/>
      <c r="W912" s="82"/>
      <c r="X912" s="82"/>
      <c r="Y912" s="82"/>
      <c r="Z912" s="82"/>
      <c r="AA912" s="82"/>
      <c r="AB912" s="82"/>
      <c r="AC912" s="82"/>
    </row>
    <row r="913" spans="2:29" ht="15.75" customHeight="1">
      <c r="B913" s="83"/>
      <c r="C913" s="188"/>
      <c r="D913" s="177"/>
      <c r="E913" s="177"/>
      <c r="F913" s="177"/>
      <c r="G913" s="177"/>
      <c r="H913" s="177"/>
      <c r="I913" s="177"/>
      <c r="J913" s="177"/>
      <c r="K913" s="82"/>
      <c r="L913" s="82"/>
      <c r="M913" s="82"/>
      <c r="N913" s="82"/>
      <c r="O913" s="82"/>
      <c r="P913" s="82"/>
      <c r="Q913" s="82"/>
      <c r="R913" s="82"/>
      <c r="S913" s="82"/>
      <c r="T913" s="82"/>
      <c r="U913" s="82"/>
      <c r="V913" s="82"/>
      <c r="W913" s="82"/>
      <c r="X913" s="82"/>
      <c r="Y913" s="82"/>
      <c r="Z913" s="82"/>
      <c r="AA913" s="82"/>
      <c r="AB913" s="82"/>
      <c r="AC913" s="82"/>
    </row>
    <row r="914" spans="2:29" ht="15.75" customHeight="1">
      <c r="B914" s="83"/>
      <c r="C914" s="188"/>
      <c r="D914" s="177"/>
      <c r="E914" s="177"/>
      <c r="F914" s="177"/>
      <c r="G914" s="177"/>
      <c r="H914" s="177"/>
      <c r="I914" s="177"/>
      <c r="J914" s="177"/>
      <c r="K914" s="82"/>
      <c r="L914" s="82"/>
      <c r="M914" s="82"/>
      <c r="N914" s="82"/>
      <c r="O914" s="82"/>
      <c r="P914" s="82"/>
      <c r="Q914" s="82"/>
      <c r="R914" s="82"/>
      <c r="S914" s="82"/>
      <c r="T914" s="82"/>
      <c r="U914" s="82"/>
      <c r="V914" s="82"/>
      <c r="W914" s="82"/>
      <c r="X914" s="82"/>
      <c r="Y914" s="82"/>
      <c r="Z914" s="82"/>
      <c r="AA914" s="82"/>
      <c r="AB914" s="82"/>
      <c r="AC914" s="82"/>
    </row>
    <row r="915" spans="2:29" ht="15.75" customHeight="1">
      <c r="B915" s="83"/>
      <c r="C915" s="188"/>
      <c r="D915" s="177"/>
      <c r="E915" s="177"/>
      <c r="F915" s="177"/>
      <c r="G915" s="177"/>
      <c r="H915" s="177"/>
      <c r="I915" s="177"/>
      <c r="J915" s="177"/>
      <c r="K915" s="82"/>
      <c r="L915" s="82"/>
      <c r="M915" s="82"/>
      <c r="N915" s="82"/>
      <c r="O915" s="82"/>
      <c r="P915" s="82"/>
      <c r="Q915" s="82"/>
      <c r="R915" s="82"/>
      <c r="S915" s="82"/>
      <c r="T915" s="82"/>
      <c r="U915" s="82"/>
      <c r="V915" s="82"/>
      <c r="W915" s="82"/>
      <c r="X915" s="82"/>
      <c r="Y915" s="82"/>
      <c r="Z915" s="82"/>
      <c r="AA915" s="82"/>
      <c r="AB915" s="82"/>
      <c r="AC915" s="82"/>
    </row>
    <row r="916" spans="2:29" ht="15.75" customHeight="1">
      <c r="B916" s="83"/>
      <c r="C916" s="188"/>
      <c r="D916" s="177"/>
      <c r="E916" s="177"/>
      <c r="F916" s="177"/>
      <c r="G916" s="177"/>
      <c r="H916" s="177"/>
      <c r="I916" s="177"/>
      <c r="J916" s="177"/>
      <c r="K916" s="82"/>
      <c r="L916" s="82"/>
      <c r="M916" s="82"/>
      <c r="N916" s="82"/>
      <c r="O916" s="82"/>
      <c r="P916" s="82"/>
      <c r="Q916" s="82"/>
      <c r="R916" s="82"/>
      <c r="S916" s="82"/>
      <c r="T916" s="82"/>
      <c r="U916" s="82"/>
      <c r="V916" s="82"/>
      <c r="W916" s="82"/>
      <c r="X916" s="82"/>
      <c r="Y916" s="82"/>
      <c r="Z916" s="82"/>
      <c r="AA916" s="82"/>
      <c r="AB916" s="82"/>
      <c r="AC916" s="82"/>
    </row>
    <row r="917" spans="2:29" ht="15.75" customHeight="1">
      <c r="B917" s="83"/>
      <c r="C917" s="188"/>
      <c r="D917" s="177"/>
      <c r="E917" s="177"/>
      <c r="F917" s="177"/>
      <c r="G917" s="177"/>
      <c r="H917" s="177"/>
      <c r="I917" s="177"/>
      <c r="J917" s="177"/>
      <c r="K917" s="82"/>
      <c r="L917" s="82"/>
      <c r="M917" s="82"/>
      <c r="N917" s="82"/>
      <c r="O917" s="82"/>
      <c r="P917" s="82"/>
      <c r="Q917" s="82"/>
      <c r="R917" s="82"/>
      <c r="S917" s="82"/>
      <c r="T917" s="82"/>
      <c r="U917" s="82"/>
      <c r="V917" s="82"/>
      <c r="W917" s="82"/>
      <c r="X917" s="82"/>
      <c r="Y917" s="82"/>
      <c r="Z917" s="82"/>
      <c r="AA917" s="82"/>
      <c r="AB917" s="82"/>
      <c r="AC917" s="82"/>
    </row>
    <row r="918" spans="2:29" ht="15.75" customHeight="1">
      <c r="B918" s="83"/>
      <c r="C918" s="188"/>
      <c r="D918" s="177"/>
      <c r="E918" s="177"/>
      <c r="F918" s="177"/>
      <c r="G918" s="177"/>
      <c r="H918" s="177"/>
      <c r="I918" s="177"/>
      <c r="J918" s="177"/>
      <c r="K918" s="82"/>
      <c r="L918" s="82"/>
      <c r="M918" s="82"/>
      <c r="N918" s="82"/>
      <c r="O918" s="82"/>
      <c r="P918" s="82"/>
      <c r="Q918" s="82"/>
      <c r="R918" s="82"/>
      <c r="S918" s="82"/>
      <c r="T918" s="82"/>
      <c r="U918" s="82"/>
      <c r="V918" s="82"/>
      <c r="W918" s="82"/>
      <c r="X918" s="82"/>
      <c r="Y918" s="82"/>
      <c r="Z918" s="82"/>
      <c r="AA918" s="82"/>
      <c r="AB918" s="82"/>
      <c r="AC918" s="82"/>
    </row>
    <row r="919" spans="2:29" ht="15.75" customHeight="1">
      <c r="B919" s="83"/>
      <c r="C919" s="188"/>
      <c r="D919" s="177"/>
      <c r="E919" s="177"/>
      <c r="F919" s="177"/>
      <c r="G919" s="177"/>
      <c r="H919" s="177"/>
      <c r="I919" s="177"/>
      <c r="J919" s="177"/>
      <c r="K919" s="82"/>
      <c r="L919" s="82"/>
      <c r="M919" s="82"/>
      <c r="N919" s="82"/>
      <c r="O919" s="82"/>
      <c r="P919" s="82"/>
      <c r="Q919" s="82"/>
      <c r="R919" s="82"/>
      <c r="S919" s="82"/>
      <c r="T919" s="82"/>
      <c r="U919" s="82"/>
      <c r="V919" s="82"/>
      <c r="W919" s="82"/>
      <c r="X919" s="82"/>
      <c r="Y919" s="82"/>
      <c r="Z919" s="82"/>
      <c r="AA919" s="82"/>
      <c r="AB919" s="82"/>
      <c r="AC919" s="82"/>
    </row>
    <row r="920" spans="2:29" ht="15.75" customHeight="1">
      <c r="B920" s="83"/>
      <c r="C920" s="188"/>
      <c r="D920" s="177"/>
      <c r="E920" s="177"/>
      <c r="F920" s="177"/>
      <c r="G920" s="177"/>
      <c r="H920" s="177"/>
      <c r="I920" s="177"/>
      <c r="J920" s="177"/>
      <c r="K920" s="82"/>
      <c r="L920" s="82"/>
      <c r="M920" s="82"/>
      <c r="N920" s="82"/>
      <c r="O920" s="82"/>
      <c r="P920" s="82"/>
      <c r="Q920" s="82"/>
      <c r="R920" s="82"/>
      <c r="S920" s="82"/>
      <c r="T920" s="82"/>
      <c r="U920" s="82"/>
      <c r="V920" s="82"/>
      <c r="W920" s="82"/>
      <c r="X920" s="82"/>
      <c r="Y920" s="82"/>
      <c r="Z920" s="82"/>
      <c r="AA920" s="82"/>
      <c r="AB920" s="82"/>
      <c r="AC920" s="82"/>
    </row>
    <row r="921" spans="2:29" ht="15.75" customHeight="1">
      <c r="B921" s="83"/>
      <c r="C921" s="188"/>
      <c r="D921" s="177"/>
      <c r="E921" s="177"/>
      <c r="F921" s="177"/>
      <c r="G921" s="177"/>
      <c r="H921" s="177"/>
      <c r="I921" s="177"/>
      <c r="J921" s="177"/>
      <c r="K921" s="82"/>
      <c r="L921" s="82"/>
      <c r="M921" s="82"/>
      <c r="N921" s="82"/>
      <c r="O921" s="82"/>
      <c r="P921" s="82"/>
      <c r="Q921" s="82"/>
      <c r="R921" s="82"/>
      <c r="S921" s="82"/>
      <c r="T921" s="82"/>
      <c r="U921" s="82"/>
      <c r="V921" s="82"/>
      <c r="W921" s="82"/>
      <c r="X921" s="82"/>
      <c r="Y921" s="82"/>
      <c r="Z921" s="82"/>
      <c r="AA921" s="82"/>
      <c r="AB921" s="82"/>
      <c r="AC921" s="82"/>
    </row>
    <row r="922" spans="2:29" ht="15.75" customHeight="1">
      <c r="B922" s="83"/>
      <c r="C922" s="188"/>
      <c r="D922" s="177"/>
      <c r="E922" s="177"/>
      <c r="F922" s="177"/>
      <c r="G922" s="177"/>
      <c r="H922" s="177"/>
      <c r="I922" s="177"/>
      <c r="J922" s="177"/>
      <c r="K922" s="82"/>
      <c r="L922" s="82"/>
      <c r="M922" s="82"/>
      <c r="N922" s="82"/>
      <c r="O922" s="82"/>
      <c r="P922" s="82"/>
      <c r="Q922" s="82"/>
      <c r="R922" s="82"/>
      <c r="S922" s="82"/>
      <c r="T922" s="82"/>
      <c r="U922" s="82"/>
      <c r="V922" s="82"/>
      <c r="W922" s="82"/>
      <c r="X922" s="82"/>
      <c r="Y922" s="82"/>
      <c r="Z922" s="82"/>
      <c r="AA922" s="82"/>
      <c r="AB922" s="82"/>
      <c r="AC922" s="82"/>
    </row>
    <row r="923" spans="2:29" ht="15.75" customHeight="1">
      <c r="B923" s="83"/>
      <c r="C923" s="188"/>
      <c r="D923" s="177"/>
      <c r="E923" s="177"/>
      <c r="F923" s="177"/>
      <c r="G923" s="177"/>
      <c r="H923" s="177"/>
      <c r="I923" s="177"/>
      <c r="J923" s="177"/>
      <c r="K923" s="82"/>
      <c r="L923" s="82"/>
      <c r="M923" s="82"/>
      <c r="N923" s="82"/>
      <c r="O923" s="82"/>
      <c r="P923" s="82"/>
      <c r="Q923" s="82"/>
      <c r="R923" s="82"/>
      <c r="S923" s="82"/>
      <c r="T923" s="82"/>
      <c r="U923" s="82"/>
      <c r="V923" s="82"/>
      <c r="W923" s="82"/>
      <c r="X923" s="82"/>
      <c r="Y923" s="82"/>
      <c r="Z923" s="82"/>
      <c r="AA923" s="82"/>
      <c r="AB923" s="82"/>
      <c r="AC923" s="82"/>
    </row>
    <row r="924" spans="2:29" ht="15.75" customHeight="1">
      <c r="B924" s="83"/>
      <c r="C924" s="188"/>
      <c r="D924" s="177"/>
      <c r="E924" s="177"/>
      <c r="F924" s="177"/>
      <c r="G924" s="177"/>
      <c r="H924" s="177"/>
      <c r="I924" s="177"/>
      <c r="J924" s="177"/>
      <c r="K924" s="82"/>
      <c r="L924" s="82"/>
      <c r="M924" s="82"/>
      <c r="N924" s="82"/>
      <c r="O924" s="82"/>
      <c r="P924" s="82"/>
      <c r="Q924" s="82"/>
      <c r="R924" s="82"/>
      <c r="S924" s="82"/>
      <c r="T924" s="82"/>
      <c r="U924" s="82"/>
      <c r="V924" s="82"/>
      <c r="W924" s="82"/>
      <c r="X924" s="82"/>
      <c r="Y924" s="82"/>
      <c r="Z924" s="82"/>
      <c r="AA924" s="82"/>
      <c r="AB924" s="82"/>
      <c r="AC924" s="82"/>
    </row>
    <row r="925" spans="2:29" ht="15.75" customHeight="1">
      <c r="B925" s="83"/>
      <c r="C925" s="188"/>
      <c r="D925" s="177"/>
      <c r="E925" s="177"/>
      <c r="F925" s="177"/>
      <c r="G925" s="177"/>
      <c r="H925" s="177"/>
      <c r="I925" s="177"/>
      <c r="J925" s="177"/>
      <c r="K925" s="82"/>
      <c r="L925" s="82"/>
      <c r="M925" s="82"/>
      <c r="N925" s="82"/>
      <c r="O925" s="82"/>
      <c r="P925" s="82"/>
      <c r="Q925" s="82"/>
      <c r="R925" s="82"/>
      <c r="S925" s="82"/>
      <c r="T925" s="82"/>
      <c r="U925" s="82"/>
      <c r="V925" s="82"/>
      <c r="W925" s="82"/>
      <c r="X925" s="82"/>
      <c r="Y925" s="82"/>
      <c r="Z925" s="82"/>
      <c r="AA925" s="82"/>
      <c r="AB925" s="82"/>
      <c r="AC925" s="82"/>
    </row>
    <row r="926" spans="2:29" ht="15.75" customHeight="1">
      <c r="B926" s="83"/>
      <c r="C926" s="188"/>
      <c r="D926" s="177"/>
      <c r="E926" s="177"/>
      <c r="F926" s="177"/>
      <c r="G926" s="177"/>
      <c r="H926" s="177"/>
      <c r="I926" s="177"/>
      <c r="J926" s="177"/>
      <c r="K926" s="82"/>
      <c r="L926" s="82"/>
      <c r="M926" s="82"/>
      <c r="N926" s="82"/>
      <c r="O926" s="82"/>
      <c r="P926" s="82"/>
      <c r="Q926" s="82"/>
      <c r="R926" s="82"/>
      <c r="S926" s="82"/>
      <c r="T926" s="82"/>
      <c r="U926" s="82"/>
      <c r="V926" s="82"/>
      <c r="W926" s="82"/>
      <c r="X926" s="82"/>
      <c r="Y926" s="82"/>
      <c r="Z926" s="82"/>
      <c r="AA926" s="82"/>
      <c r="AB926" s="82"/>
      <c r="AC926" s="82"/>
    </row>
    <row r="927" spans="2:29" ht="15.75" customHeight="1">
      <c r="B927" s="83"/>
      <c r="C927" s="188"/>
      <c r="D927" s="177"/>
      <c r="E927" s="177"/>
      <c r="F927" s="177"/>
      <c r="G927" s="177"/>
      <c r="H927" s="177"/>
      <c r="I927" s="177"/>
      <c r="J927" s="177"/>
      <c r="K927" s="82"/>
      <c r="L927" s="82"/>
      <c r="M927" s="82"/>
      <c r="N927" s="82"/>
      <c r="O927" s="82"/>
      <c r="P927" s="82"/>
      <c r="Q927" s="82"/>
      <c r="R927" s="82"/>
      <c r="S927" s="82"/>
      <c r="T927" s="82"/>
      <c r="U927" s="82"/>
      <c r="V927" s="82"/>
      <c r="W927" s="82"/>
      <c r="X927" s="82"/>
      <c r="Y927" s="82"/>
      <c r="Z927" s="82"/>
      <c r="AA927" s="82"/>
      <c r="AB927" s="82"/>
      <c r="AC927" s="82"/>
    </row>
    <row r="928" spans="2:29" ht="15.75" customHeight="1">
      <c r="B928" s="83"/>
      <c r="C928" s="188"/>
      <c r="D928" s="177"/>
      <c r="E928" s="177"/>
      <c r="F928" s="177"/>
      <c r="G928" s="177"/>
      <c r="H928" s="177"/>
      <c r="I928" s="177"/>
      <c r="J928" s="177"/>
      <c r="K928" s="82"/>
      <c r="L928" s="82"/>
      <c r="M928" s="82"/>
      <c r="N928" s="82"/>
      <c r="O928" s="82"/>
      <c r="P928" s="82"/>
      <c r="Q928" s="82"/>
      <c r="R928" s="82"/>
      <c r="S928" s="82"/>
      <c r="T928" s="82"/>
      <c r="U928" s="82"/>
      <c r="V928" s="82"/>
      <c r="W928" s="82"/>
      <c r="X928" s="82"/>
      <c r="Y928" s="82"/>
      <c r="Z928" s="82"/>
      <c r="AA928" s="82"/>
      <c r="AB928" s="82"/>
      <c r="AC928" s="82"/>
    </row>
    <row r="929" spans="2:29" ht="15.75" customHeight="1">
      <c r="B929" s="83"/>
      <c r="C929" s="188"/>
      <c r="D929" s="177"/>
      <c r="E929" s="177"/>
      <c r="F929" s="177"/>
      <c r="G929" s="177"/>
      <c r="H929" s="177"/>
      <c r="I929" s="177"/>
      <c r="J929" s="177"/>
      <c r="K929" s="82"/>
      <c r="L929" s="82"/>
      <c r="M929" s="82"/>
      <c r="N929" s="82"/>
      <c r="O929" s="82"/>
      <c r="P929" s="82"/>
      <c r="Q929" s="82"/>
      <c r="R929" s="82"/>
      <c r="S929" s="82"/>
      <c r="T929" s="82"/>
      <c r="U929" s="82"/>
      <c r="V929" s="82"/>
      <c r="W929" s="82"/>
      <c r="X929" s="82"/>
      <c r="Y929" s="82"/>
      <c r="Z929" s="82"/>
      <c r="AA929" s="82"/>
      <c r="AB929" s="82"/>
      <c r="AC929" s="82"/>
    </row>
    <row r="930" spans="2:29" ht="15.75" customHeight="1">
      <c r="B930" s="83"/>
      <c r="C930" s="188"/>
      <c r="D930" s="177"/>
      <c r="E930" s="177"/>
      <c r="F930" s="177"/>
      <c r="G930" s="177"/>
      <c r="H930" s="177"/>
      <c r="I930" s="177"/>
      <c r="J930" s="177"/>
      <c r="K930" s="82"/>
      <c r="L930" s="82"/>
      <c r="M930" s="82"/>
      <c r="N930" s="82"/>
      <c r="O930" s="82"/>
      <c r="P930" s="82"/>
      <c r="Q930" s="82"/>
      <c r="R930" s="82"/>
      <c r="S930" s="82"/>
      <c r="T930" s="82"/>
      <c r="U930" s="82"/>
      <c r="V930" s="82"/>
      <c r="W930" s="82"/>
      <c r="X930" s="82"/>
      <c r="Y930" s="82"/>
      <c r="Z930" s="82"/>
      <c r="AA930" s="82"/>
      <c r="AB930" s="82"/>
      <c r="AC930" s="82"/>
    </row>
    <row r="931" spans="2:29" ht="15.75" customHeight="1">
      <c r="B931" s="83"/>
      <c r="C931" s="188"/>
      <c r="D931" s="177"/>
      <c r="E931" s="177"/>
      <c r="F931" s="177"/>
      <c r="G931" s="177"/>
      <c r="H931" s="177"/>
      <c r="I931" s="177"/>
      <c r="J931" s="177"/>
      <c r="K931" s="82"/>
      <c r="L931" s="82"/>
      <c r="M931" s="82"/>
      <c r="N931" s="82"/>
      <c r="O931" s="82"/>
      <c r="P931" s="82"/>
      <c r="Q931" s="82"/>
      <c r="R931" s="82"/>
      <c r="S931" s="82"/>
      <c r="T931" s="82"/>
      <c r="U931" s="82"/>
      <c r="V931" s="82"/>
      <c r="W931" s="82"/>
      <c r="X931" s="82"/>
      <c r="Y931" s="82"/>
      <c r="Z931" s="82"/>
      <c r="AA931" s="82"/>
      <c r="AB931" s="82"/>
      <c r="AC931" s="82"/>
    </row>
    <row r="932" spans="2:29" ht="15.75" customHeight="1">
      <c r="B932" s="83"/>
      <c r="C932" s="188"/>
      <c r="D932" s="177"/>
      <c r="E932" s="177"/>
      <c r="F932" s="177"/>
      <c r="G932" s="177"/>
      <c r="H932" s="177"/>
      <c r="I932" s="177"/>
      <c r="J932" s="177"/>
      <c r="K932" s="82"/>
      <c r="L932" s="82"/>
      <c r="M932" s="82"/>
      <c r="N932" s="82"/>
      <c r="O932" s="82"/>
      <c r="P932" s="82"/>
      <c r="Q932" s="82"/>
      <c r="R932" s="82"/>
      <c r="S932" s="82"/>
      <c r="T932" s="82"/>
      <c r="U932" s="82"/>
      <c r="V932" s="82"/>
      <c r="W932" s="82"/>
      <c r="X932" s="82"/>
      <c r="Y932" s="82"/>
      <c r="Z932" s="82"/>
      <c r="AA932" s="82"/>
      <c r="AB932" s="82"/>
      <c r="AC932" s="82"/>
    </row>
    <row r="933" spans="2:29" ht="15.75" customHeight="1">
      <c r="B933" s="83"/>
      <c r="C933" s="188"/>
      <c r="D933" s="177"/>
      <c r="E933" s="177"/>
      <c r="F933" s="177"/>
      <c r="G933" s="177"/>
      <c r="H933" s="177"/>
      <c r="I933" s="177"/>
      <c r="J933" s="177"/>
      <c r="K933" s="82"/>
      <c r="L933" s="82"/>
      <c r="M933" s="82"/>
      <c r="N933" s="82"/>
      <c r="O933" s="82"/>
      <c r="P933" s="82"/>
      <c r="Q933" s="82"/>
      <c r="R933" s="82"/>
      <c r="S933" s="82"/>
      <c r="T933" s="82"/>
      <c r="U933" s="82"/>
      <c r="V933" s="82"/>
      <c r="W933" s="82"/>
      <c r="X933" s="82"/>
      <c r="Y933" s="82"/>
      <c r="Z933" s="82"/>
      <c r="AA933" s="82"/>
      <c r="AB933" s="82"/>
      <c r="AC933" s="82"/>
    </row>
    <row r="934" spans="2:29" ht="15.75" customHeight="1">
      <c r="B934" s="83"/>
      <c r="C934" s="188"/>
      <c r="D934" s="177"/>
      <c r="E934" s="177"/>
      <c r="F934" s="177"/>
      <c r="G934" s="177"/>
      <c r="H934" s="177"/>
      <c r="I934" s="177"/>
      <c r="J934" s="177"/>
      <c r="K934" s="82"/>
      <c r="L934" s="82"/>
      <c r="M934" s="82"/>
      <c r="N934" s="82"/>
      <c r="O934" s="82"/>
      <c r="P934" s="82"/>
      <c r="Q934" s="82"/>
      <c r="R934" s="82"/>
      <c r="S934" s="82"/>
      <c r="T934" s="82"/>
      <c r="U934" s="82"/>
      <c r="V934" s="82"/>
      <c r="W934" s="82"/>
      <c r="X934" s="82"/>
      <c r="Y934" s="82"/>
      <c r="Z934" s="82"/>
      <c r="AA934" s="82"/>
      <c r="AB934" s="82"/>
      <c r="AC934" s="82"/>
    </row>
    <row r="935" spans="2:29" ht="15.75" customHeight="1">
      <c r="B935" s="83"/>
      <c r="C935" s="188"/>
      <c r="D935" s="177"/>
      <c r="E935" s="177"/>
      <c r="F935" s="177"/>
      <c r="G935" s="177"/>
      <c r="H935" s="177"/>
      <c r="I935" s="177"/>
      <c r="J935" s="177"/>
      <c r="K935" s="82"/>
      <c r="L935" s="82"/>
      <c r="M935" s="82"/>
      <c r="N935" s="82"/>
      <c r="O935" s="82"/>
      <c r="P935" s="82"/>
      <c r="Q935" s="82"/>
      <c r="R935" s="82"/>
      <c r="S935" s="82"/>
      <c r="T935" s="82"/>
      <c r="U935" s="82"/>
      <c r="V935" s="82"/>
      <c r="W935" s="82"/>
      <c r="X935" s="82"/>
      <c r="Y935" s="82"/>
      <c r="Z935" s="82"/>
      <c r="AA935" s="82"/>
      <c r="AB935" s="82"/>
      <c r="AC935" s="82"/>
    </row>
    <row r="936" spans="2:29" ht="15.75" customHeight="1">
      <c r="B936" s="83"/>
      <c r="C936" s="188"/>
      <c r="D936" s="177"/>
      <c r="E936" s="177"/>
      <c r="F936" s="177"/>
      <c r="G936" s="177"/>
      <c r="H936" s="177"/>
      <c r="I936" s="177"/>
      <c r="J936" s="177"/>
      <c r="K936" s="82"/>
      <c r="L936" s="82"/>
      <c r="M936" s="82"/>
      <c r="N936" s="82"/>
      <c r="O936" s="82"/>
      <c r="P936" s="82"/>
      <c r="Q936" s="82"/>
      <c r="R936" s="82"/>
      <c r="S936" s="82"/>
      <c r="T936" s="82"/>
      <c r="U936" s="82"/>
      <c r="V936" s="82"/>
      <c r="W936" s="82"/>
      <c r="X936" s="82"/>
      <c r="Y936" s="82"/>
      <c r="Z936" s="82"/>
      <c r="AA936" s="82"/>
      <c r="AB936" s="82"/>
      <c r="AC936" s="82"/>
    </row>
    <row r="937" spans="2:29" ht="15.75" customHeight="1">
      <c r="B937" s="83"/>
      <c r="C937" s="188"/>
      <c r="D937" s="177"/>
      <c r="E937" s="177"/>
      <c r="F937" s="177"/>
      <c r="G937" s="177"/>
      <c r="H937" s="177"/>
      <c r="I937" s="177"/>
      <c r="J937" s="177"/>
      <c r="K937" s="82"/>
      <c r="L937" s="82"/>
      <c r="M937" s="82"/>
      <c r="N937" s="82"/>
      <c r="O937" s="82"/>
      <c r="P937" s="82"/>
      <c r="Q937" s="82"/>
      <c r="R937" s="82"/>
      <c r="S937" s="82"/>
      <c r="T937" s="82"/>
      <c r="U937" s="82"/>
      <c r="V937" s="82"/>
      <c r="W937" s="82"/>
      <c r="X937" s="82"/>
      <c r="Y937" s="82"/>
      <c r="Z937" s="82"/>
      <c r="AA937" s="82"/>
      <c r="AB937" s="82"/>
      <c r="AC937" s="82"/>
    </row>
    <row r="938" spans="2:29" ht="15.75" customHeight="1">
      <c r="B938" s="83"/>
      <c r="C938" s="188"/>
      <c r="D938" s="177"/>
      <c r="E938" s="177"/>
      <c r="F938" s="177"/>
      <c r="G938" s="177"/>
      <c r="H938" s="177"/>
      <c r="I938" s="177"/>
      <c r="J938" s="177"/>
      <c r="K938" s="82"/>
      <c r="L938" s="82"/>
      <c r="M938" s="82"/>
      <c r="N938" s="82"/>
      <c r="O938" s="82"/>
      <c r="P938" s="82"/>
      <c r="Q938" s="82"/>
      <c r="R938" s="82"/>
      <c r="S938" s="82"/>
      <c r="T938" s="82"/>
      <c r="U938" s="82"/>
      <c r="V938" s="82"/>
      <c r="W938" s="82"/>
      <c r="X938" s="82"/>
      <c r="Y938" s="82"/>
      <c r="Z938" s="82"/>
      <c r="AA938" s="82"/>
      <c r="AB938" s="82"/>
      <c r="AC938" s="82"/>
    </row>
    <row r="939" spans="2:29" ht="15.75" customHeight="1">
      <c r="B939" s="83"/>
      <c r="C939" s="188"/>
      <c r="D939" s="177"/>
      <c r="E939" s="177"/>
      <c r="F939" s="177"/>
      <c r="G939" s="177"/>
      <c r="H939" s="177"/>
      <c r="I939" s="177"/>
      <c r="J939" s="177"/>
      <c r="K939" s="82"/>
      <c r="L939" s="82"/>
      <c r="M939" s="82"/>
      <c r="N939" s="82"/>
      <c r="O939" s="82"/>
      <c r="P939" s="82"/>
      <c r="Q939" s="82"/>
      <c r="R939" s="82"/>
      <c r="S939" s="82"/>
      <c r="T939" s="82"/>
      <c r="U939" s="82"/>
      <c r="V939" s="82"/>
      <c r="W939" s="82"/>
      <c r="X939" s="82"/>
      <c r="Y939" s="82"/>
      <c r="Z939" s="82"/>
      <c r="AA939" s="82"/>
      <c r="AB939" s="82"/>
      <c r="AC939" s="82"/>
    </row>
    <row r="940" spans="2:29" ht="15.75" customHeight="1">
      <c r="B940" s="83"/>
      <c r="C940" s="188"/>
      <c r="D940" s="177"/>
      <c r="E940" s="177"/>
      <c r="F940" s="177"/>
      <c r="G940" s="177"/>
      <c r="H940" s="177"/>
      <c r="I940" s="177"/>
      <c r="J940" s="177"/>
      <c r="K940" s="82"/>
      <c r="L940" s="82"/>
      <c r="M940" s="82"/>
      <c r="N940" s="82"/>
      <c r="O940" s="82"/>
      <c r="P940" s="82"/>
      <c r="Q940" s="82"/>
      <c r="R940" s="82"/>
      <c r="S940" s="82"/>
      <c r="T940" s="82"/>
      <c r="U940" s="82"/>
      <c r="V940" s="82"/>
      <c r="W940" s="82"/>
      <c r="X940" s="82"/>
      <c r="Y940" s="82"/>
      <c r="Z940" s="82"/>
      <c r="AA940" s="82"/>
      <c r="AB940" s="82"/>
      <c r="AC940" s="82"/>
    </row>
    <row r="941" spans="2:29" ht="15.75" customHeight="1">
      <c r="B941" s="83"/>
      <c r="C941" s="188"/>
      <c r="D941" s="177"/>
      <c r="E941" s="177"/>
      <c r="F941" s="177"/>
      <c r="G941" s="177"/>
      <c r="H941" s="177"/>
      <c r="I941" s="177"/>
      <c r="J941" s="177"/>
      <c r="K941" s="82"/>
      <c r="L941" s="82"/>
      <c r="M941" s="82"/>
      <c r="N941" s="82"/>
      <c r="O941" s="82"/>
      <c r="P941" s="82"/>
      <c r="Q941" s="82"/>
      <c r="R941" s="82"/>
      <c r="S941" s="82"/>
      <c r="T941" s="82"/>
      <c r="U941" s="82"/>
      <c r="V941" s="82"/>
      <c r="W941" s="82"/>
      <c r="X941" s="82"/>
      <c r="Y941" s="82"/>
      <c r="Z941" s="82"/>
      <c r="AA941" s="82"/>
      <c r="AB941" s="82"/>
      <c r="AC941" s="82"/>
    </row>
    <row r="942" spans="2:29" ht="15.75" customHeight="1">
      <c r="B942" s="83"/>
      <c r="C942" s="188"/>
      <c r="D942" s="177"/>
      <c r="E942" s="177"/>
      <c r="F942" s="177"/>
      <c r="G942" s="177"/>
      <c r="H942" s="177"/>
      <c r="I942" s="177"/>
      <c r="J942" s="177"/>
      <c r="K942" s="82"/>
      <c r="L942" s="82"/>
      <c r="M942" s="82"/>
      <c r="N942" s="82"/>
      <c r="O942" s="82"/>
      <c r="P942" s="82"/>
      <c r="Q942" s="82"/>
      <c r="R942" s="82"/>
      <c r="S942" s="82"/>
      <c r="T942" s="82"/>
      <c r="U942" s="82"/>
      <c r="V942" s="82"/>
      <c r="W942" s="82"/>
      <c r="X942" s="82"/>
      <c r="Y942" s="82"/>
      <c r="Z942" s="82"/>
      <c r="AA942" s="82"/>
      <c r="AB942" s="82"/>
      <c r="AC942" s="82"/>
    </row>
    <row r="943" spans="2:29" ht="15.75" customHeight="1">
      <c r="B943" s="83"/>
      <c r="C943" s="188"/>
      <c r="D943" s="177"/>
      <c r="E943" s="177"/>
      <c r="F943" s="177"/>
      <c r="G943" s="177"/>
      <c r="H943" s="177"/>
      <c r="I943" s="177"/>
      <c r="J943" s="177"/>
      <c r="K943" s="82"/>
      <c r="L943" s="82"/>
      <c r="M943" s="82"/>
      <c r="N943" s="82"/>
      <c r="O943" s="82"/>
      <c r="P943" s="82"/>
      <c r="Q943" s="82"/>
      <c r="R943" s="82"/>
      <c r="S943" s="82"/>
      <c r="T943" s="82"/>
      <c r="U943" s="82"/>
      <c r="V943" s="82"/>
      <c r="W943" s="82"/>
      <c r="X943" s="82"/>
      <c r="Y943" s="82"/>
      <c r="Z943" s="82"/>
      <c r="AA943" s="82"/>
      <c r="AB943" s="82"/>
      <c r="AC943" s="82"/>
    </row>
    <row r="944" spans="2:29" ht="15.75" customHeight="1">
      <c r="B944" s="83"/>
      <c r="C944" s="188"/>
      <c r="D944" s="177"/>
      <c r="E944" s="177"/>
      <c r="F944" s="177"/>
      <c r="G944" s="177"/>
      <c r="H944" s="177"/>
      <c r="I944" s="177"/>
      <c r="J944" s="177"/>
      <c r="K944" s="82"/>
      <c r="L944" s="82"/>
      <c r="M944" s="82"/>
      <c r="N944" s="82"/>
      <c r="O944" s="82"/>
      <c r="P944" s="82"/>
      <c r="Q944" s="82"/>
      <c r="R944" s="82"/>
      <c r="S944" s="82"/>
      <c r="T944" s="82"/>
      <c r="U944" s="82"/>
      <c r="V944" s="82"/>
      <c r="W944" s="82"/>
      <c r="X944" s="82"/>
      <c r="Y944" s="82"/>
      <c r="Z944" s="82"/>
      <c r="AA944" s="82"/>
      <c r="AB944" s="82"/>
      <c r="AC944" s="82"/>
    </row>
    <row r="945" spans="2:29" ht="15.75" customHeight="1">
      <c r="B945" s="83"/>
      <c r="C945" s="188"/>
      <c r="D945" s="177"/>
      <c r="E945" s="177"/>
      <c r="F945" s="177"/>
      <c r="G945" s="177"/>
      <c r="H945" s="177"/>
      <c r="I945" s="177"/>
      <c r="J945" s="177"/>
      <c r="K945" s="82"/>
      <c r="L945" s="82"/>
      <c r="M945" s="82"/>
      <c r="N945" s="82"/>
      <c r="O945" s="82"/>
      <c r="P945" s="82"/>
      <c r="Q945" s="82"/>
      <c r="R945" s="82"/>
      <c r="S945" s="82"/>
      <c r="T945" s="82"/>
      <c r="U945" s="82"/>
      <c r="V945" s="82"/>
      <c r="W945" s="82"/>
      <c r="X945" s="82"/>
      <c r="Y945" s="82"/>
      <c r="Z945" s="82"/>
      <c r="AA945" s="82"/>
      <c r="AB945" s="82"/>
      <c r="AC945" s="82"/>
    </row>
    <row r="946" spans="2:29" ht="15.75" customHeight="1">
      <c r="B946" s="83"/>
      <c r="C946" s="188"/>
      <c r="D946" s="177"/>
      <c r="E946" s="177"/>
      <c r="F946" s="177"/>
      <c r="G946" s="177"/>
      <c r="H946" s="177"/>
      <c r="I946" s="177"/>
      <c r="J946" s="177"/>
      <c r="K946" s="82"/>
      <c r="L946" s="82"/>
      <c r="M946" s="82"/>
      <c r="N946" s="82"/>
      <c r="O946" s="82"/>
      <c r="P946" s="82"/>
      <c r="Q946" s="82"/>
      <c r="R946" s="82"/>
      <c r="S946" s="82"/>
      <c r="T946" s="82"/>
      <c r="U946" s="82"/>
      <c r="V946" s="82"/>
      <c r="W946" s="82"/>
      <c r="X946" s="82"/>
      <c r="Y946" s="82"/>
      <c r="Z946" s="82"/>
      <c r="AA946" s="82"/>
      <c r="AB946" s="82"/>
      <c r="AC946" s="82"/>
    </row>
    <row r="947" spans="2:29" ht="15.75" customHeight="1">
      <c r="B947" s="83"/>
      <c r="C947" s="188"/>
      <c r="D947" s="177"/>
      <c r="E947" s="177"/>
      <c r="F947" s="177"/>
      <c r="G947" s="177"/>
      <c r="H947" s="177"/>
      <c r="I947" s="177"/>
      <c r="J947" s="177"/>
      <c r="K947" s="82"/>
      <c r="L947" s="82"/>
      <c r="M947" s="82"/>
      <c r="N947" s="82"/>
      <c r="O947" s="82"/>
      <c r="P947" s="82"/>
      <c r="Q947" s="82"/>
      <c r="R947" s="82"/>
      <c r="S947" s="82"/>
      <c r="T947" s="82"/>
      <c r="U947" s="82"/>
      <c r="V947" s="82"/>
      <c r="W947" s="82"/>
      <c r="X947" s="82"/>
      <c r="Y947" s="82"/>
      <c r="Z947" s="82"/>
      <c r="AA947" s="82"/>
      <c r="AB947" s="82"/>
      <c r="AC947" s="82"/>
    </row>
    <row r="948" spans="2:29" ht="15.75" customHeight="1">
      <c r="B948" s="83"/>
      <c r="C948" s="188"/>
      <c r="D948" s="177"/>
      <c r="E948" s="177"/>
      <c r="F948" s="177"/>
      <c r="G948" s="177"/>
      <c r="H948" s="177"/>
      <c r="I948" s="177"/>
      <c r="J948" s="177"/>
      <c r="K948" s="82"/>
      <c r="L948" s="82"/>
      <c r="M948" s="82"/>
      <c r="N948" s="82"/>
      <c r="O948" s="82"/>
      <c r="P948" s="82"/>
      <c r="Q948" s="82"/>
      <c r="R948" s="82"/>
      <c r="S948" s="82"/>
      <c r="T948" s="82"/>
      <c r="U948" s="82"/>
      <c r="V948" s="82"/>
      <c r="W948" s="82"/>
      <c r="X948" s="82"/>
      <c r="Y948" s="82"/>
      <c r="Z948" s="82"/>
      <c r="AA948" s="82"/>
      <c r="AB948" s="82"/>
      <c r="AC948" s="82"/>
    </row>
    <row r="949" spans="2:29" ht="15.75" customHeight="1">
      <c r="B949" s="83"/>
      <c r="C949" s="188"/>
      <c r="D949" s="177"/>
      <c r="E949" s="177"/>
      <c r="F949" s="177"/>
      <c r="G949" s="177"/>
      <c r="H949" s="177"/>
      <c r="I949" s="177"/>
      <c r="J949" s="177"/>
      <c r="K949" s="82"/>
      <c r="L949" s="82"/>
      <c r="M949" s="82"/>
      <c r="N949" s="82"/>
      <c r="O949" s="82"/>
      <c r="P949" s="82"/>
      <c r="Q949" s="82"/>
      <c r="R949" s="82"/>
      <c r="S949" s="82"/>
      <c r="T949" s="82"/>
      <c r="U949" s="82"/>
      <c r="V949" s="82"/>
      <c r="W949" s="82"/>
      <c r="X949" s="82"/>
      <c r="Y949" s="82"/>
      <c r="Z949" s="82"/>
      <c r="AA949" s="82"/>
      <c r="AB949" s="82"/>
      <c r="AC949" s="82"/>
    </row>
    <row r="950" spans="2:29" ht="15.75" customHeight="1">
      <c r="B950" s="83"/>
      <c r="C950" s="188"/>
      <c r="D950" s="177"/>
      <c r="E950" s="177"/>
      <c r="F950" s="177"/>
      <c r="G950" s="177"/>
      <c r="H950" s="177"/>
      <c r="I950" s="177"/>
      <c r="J950" s="177"/>
      <c r="K950" s="82"/>
      <c r="L950" s="82"/>
      <c r="M950" s="82"/>
      <c r="N950" s="82"/>
      <c r="O950" s="82"/>
      <c r="P950" s="82"/>
      <c r="Q950" s="82"/>
      <c r="R950" s="82"/>
      <c r="S950" s="82"/>
      <c r="T950" s="82"/>
      <c r="U950" s="82"/>
      <c r="V950" s="82"/>
      <c r="W950" s="82"/>
      <c r="X950" s="82"/>
      <c r="Y950" s="82"/>
      <c r="Z950" s="82"/>
      <c r="AA950" s="82"/>
      <c r="AB950" s="82"/>
      <c r="AC950" s="82"/>
    </row>
    <row r="951" spans="2:29" ht="15.75" customHeight="1">
      <c r="B951" s="83"/>
      <c r="C951" s="188"/>
      <c r="D951" s="177"/>
      <c r="E951" s="177"/>
      <c r="F951" s="177"/>
      <c r="G951" s="177"/>
      <c r="H951" s="177"/>
      <c r="I951" s="177"/>
      <c r="J951" s="177"/>
      <c r="K951" s="82"/>
      <c r="L951" s="82"/>
      <c r="M951" s="82"/>
      <c r="N951" s="82"/>
      <c r="O951" s="82"/>
      <c r="P951" s="82"/>
      <c r="Q951" s="82"/>
      <c r="R951" s="82"/>
      <c r="S951" s="82"/>
      <c r="T951" s="82"/>
      <c r="U951" s="82"/>
      <c r="V951" s="82"/>
      <c r="W951" s="82"/>
      <c r="X951" s="82"/>
      <c r="Y951" s="82"/>
      <c r="Z951" s="82"/>
      <c r="AA951" s="82"/>
      <c r="AB951" s="82"/>
      <c r="AC951" s="82"/>
    </row>
    <row r="952" spans="2:29" ht="15.75" customHeight="1">
      <c r="B952" s="83"/>
      <c r="C952" s="188"/>
      <c r="D952" s="177"/>
      <c r="E952" s="177"/>
      <c r="F952" s="177"/>
      <c r="G952" s="177"/>
      <c r="H952" s="177"/>
      <c r="I952" s="177"/>
      <c r="J952" s="177"/>
      <c r="K952" s="82"/>
      <c r="L952" s="82"/>
      <c r="M952" s="82"/>
      <c r="N952" s="82"/>
      <c r="O952" s="82"/>
      <c r="P952" s="82"/>
      <c r="Q952" s="82"/>
      <c r="R952" s="82"/>
      <c r="S952" s="82"/>
      <c r="T952" s="82"/>
      <c r="U952" s="82"/>
      <c r="V952" s="82"/>
      <c r="W952" s="82"/>
      <c r="X952" s="82"/>
      <c r="Y952" s="82"/>
      <c r="Z952" s="82"/>
      <c r="AA952" s="82"/>
      <c r="AB952" s="82"/>
      <c r="AC952" s="82"/>
    </row>
    <row r="953" spans="2:29" ht="15.75" customHeight="1">
      <c r="B953" s="83"/>
      <c r="C953" s="188"/>
      <c r="D953" s="177"/>
      <c r="E953" s="177"/>
      <c r="F953" s="177"/>
      <c r="G953" s="177"/>
      <c r="H953" s="177"/>
      <c r="I953" s="177"/>
      <c r="J953" s="177"/>
      <c r="K953" s="82"/>
      <c r="L953" s="82"/>
      <c r="M953" s="82"/>
      <c r="N953" s="82"/>
      <c r="O953" s="82"/>
      <c r="P953" s="82"/>
      <c r="Q953" s="82"/>
      <c r="R953" s="82"/>
      <c r="S953" s="82"/>
      <c r="T953" s="82"/>
      <c r="U953" s="82"/>
      <c r="V953" s="82"/>
      <c r="W953" s="82"/>
      <c r="X953" s="82"/>
      <c r="Y953" s="82"/>
      <c r="Z953" s="82"/>
      <c r="AA953" s="82"/>
      <c r="AB953" s="82"/>
      <c r="AC953" s="82"/>
    </row>
    <row r="954" spans="2:29" ht="15.75" customHeight="1">
      <c r="B954" s="83"/>
      <c r="C954" s="188"/>
      <c r="D954" s="177"/>
      <c r="E954" s="177"/>
      <c r="F954" s="177"/>
      <c r="G954" s="177"/>
      <c r="H954" s="177"/>
      <c r="I954" s="177"/>
      <c r="J954" s="177"/>
      <c r="K954" s="82"/>
      <c r="L954" s="82"/>
      <c r="M954" s="82"/>
      <c r="N954" s="82"/>
      <c r="O954" s="82"/>
      <c r="P954" s="82"/>
      <c r="Q954" s="82"/>
      <c r="R954" s="82"/>
      <c r="S954" s="82"/>
      <c r="T954" s="82"/>
      <c r="U954" s="82"/>
      <c r="V954" s="82"/>
      <c r="W954" s="82"/>
      <c r="X954" s="82"/>
      <c r="Y954" s="82"/>
      <c r="Z954" s="82"/>
      <c r="AA954" s="82"/>
      <c r="AB954" s="82"/>
      <c r="AC954" s="82"/>
    </row>
    <row r="955" spans="2:29" ht="15.75" customHeight="1">
      <c r="B955" s="83"/>
      <c r="C955" s="188"/>
      <c r="D955" s="177"/>
      <c r="E955" s="177"/>
      <c r="F955" s="177"/>
      <c r="G955" s="177"/>
      <c r="H955" s="177"/>
      <c r="I955" s="177"/>
      <c r="J955" s="177"/>
      <c r="K955" s="82"/>
      <c r="L955" s="82"/>
      <c r="M955" s="82"/>
      <c r="N955" s="82"/>
      <c r="O955" s="82"/>
      <c r="P955" s="82"/>
      <c r="Q955" s="82"/>
      <c r="R955" s="82"/>
      <c r="S955" s="82"/>
      <c r="T955" s="82"/>
      <c r="U955" s="82"/>
      <c r="V955" s="82"/>
      <c r="W955" s="82"/>
      <c r="X955" s="82"/>
      <c r="Y955" s="82"/>
      <c r="Z955" s="82"/>
      <c r="AA955" s="82"/>
      <c r="AB955" s="82"/>
      <c r="AC955" s="82"/>
    </row>
    <row r="956" spans="2:29" ht="15.75" customHeight="1">
      <c r="B956" s="83"/>
      <c r="C956" s="188"/>
      <c r="D956" s="177"/>
      <c r="E956" s="177"/>
      <c r="F956" s="177"/>
      <c r="G956" s="177"/>
      <c r="H956" s="177"/>
      <c r="I956" s="177"/>
      <c r="J956" s="177"/>
      <c r="K956" s="82"/>
      <c r="L956" s="82"/>
      <c r="M956" s="82"/>
      <c r="N956" s="82"/>
      <c r="O956" s="82"/>
      <c r="P956" s="82"/>
      <c r="Q956" s="82"/>
      <c r="R956" s="82"/>
      <c r="S956" s="82"/>
      <c r="T956" s="82"/>
      <c r="U956" s="82"/>
      <c r="V956" s="82"/>
      <c r="W956" s="82"/>
      <c r="X956" s="82"/>
      <c r="Y956" s="82"/>
      <c r="Z956" s="82"/>
      <c r="AA956" s="82"/>
      <c r="AB956" s="82"/>
      <c r="AC956" s="82"/>
    </row>
    <row r="957" spans="2:29" ht="15.75" customHeight="1">
      <c r="B957" s="83"/>
      <c r="C957" s="188"/>
      <c r="D957" s="177"/>
      <c r="E957" s="177"/>
      <c r="F957" s="177"/>
      <c r="G957" s="177"/>
      <c r="H957" s="177"/>
      <c r="I957" s="177"/>
      <c r="J957" s="177"/>
      <c r="K957" s="82"/>
      <c r="L957" s="82"/>
      <c r="M957" s="82"/>
      <c r="N957" s="82"/>
      <c r="O957" s="82"/>
      <c r="P957" s="82"/>
      <c r="Q957" s="82"/>
      <c r="R957" s="82"/>
      <c r="S957" s="82"/>
      <c r="T957" s="82"/>
      <c r="U957" s="82"/>
      <c r="V957" s="82"/>
      <c r="W957" s="82"/>
      <c r="X957" s="82"/>
      <c r="Y957" s="82"/>
      <c r="Z957" s="82"/>
      <c r="AA957" s="82"/>
      <c r="AB957" s="82"/>
      <c r="AC957" s="82"/>
    </row>
    <row r="958" spans="2:29" ht="15.75" customHeight="1">
      <c r="B958" s="83"/>
      <c r="C958" s="188"/>
      <c r="D958" s="177"/>
      <c r="E958" s="177"/>
      <c r="F958" s="177"/>
      <c r="G958" s="177"/>
      <c r="H958" s="177"/>
      <c r="I958" s="177"/>
      <c r="J958" s="177"/>
      <c r="K958" s="82"/>
      <c r="L958" s="82"/>
      <c r="M958" s="82"/>
      <c r="N958" s="82"/>
      <c r="O958" s="82"/>
      <c r="P958" s="82"/>
      <c r="Q958" s="82"/>
      <c r="R958" s="82"/>
      <c r="S958" s="82"/>
      <c r="T958" s="82"/>
      <c r="U958" s="82"/>
      <c r="V958" s="82"/>
      <c r="W958" s="82"/>
      <c r="X958" s="82"/>
      <c r="Y958" s="82"/>
      <c r="Z958" s="82"/>
      <c r="AA958" s="82"/>
      <c r="AB958" s="82"/>
      <c r="AC958" s="82"/>
    </row>
    <row r="959" spans="2:29" ht="15.75" customHeight="1">
      <c r="B959" s="83"/>
      <c r="C959" s="188"/>
      <c r="D959" s="177"/>
      <c r="E959" s="177"/>
      <c r="F959" s="177"/>
      <c r="G959" s="177"/>
      <c r="H959" s="177"/>
      <c r="I959" s="177"/>
      <c r="J959" s="177"/>
      <c r="K959" s="82"/>
      <c r="L959" s="82"/>
      <c r="M959" s="82"/>
      <c r="N959" s="82"/>
      <c r="O959" s="82"/>
      <c r="P959" s="82"/>
      <c r="Q959" s="82"/>
      <c r="R959" s="82"/>
      <c r="S959" s="82"/>
      <c r="T959" s="82"/>
      <c r="U959" s="82"/>
      <c r="V959" s="82"/>
      <c r="W959" s="82"/>
      <c r="X959" s="82"/>
      <c r="Y959" s="82"/>
      <c r="Z959" s="82"/>
      <c r="AA959" s="82"/>
      <c r="AB959" s="82"/>
      <c r="AC959" s="82"/>
    </row>
    <row r="960" spans="2:29" ht="15.75" customHeight="1">
      <c r="B960" s="83"/>
      <c r="C960" s="188"/>
      <c r="D960" s="177"/>
      <c r="E960" s="177"/>
      <c r="F960" s="177"/>
      <c r="G960" s="177"/>
      <c r="H960" s="177"/>
      <c r="I960" s="177"/>
      <c r="J960" s="177"/>
      <c r="K960" s="82"/>
      <c r="L960" s="82"/>
      <c r="M960" s="82"/>
      <c r="N960" s="82"/>
      <c r="O960" s="82"/>
      <c r="P960" s="82"/>
      <c r="Q960" s="82"/>
      <c r="R960" s="82"/>
      <c r="S960" s="82"/>
      <c r="T960" s="82"/>
      <c r="U960" s="82"/>
      <c r="V960" s="82"/>
      <c r="W960" s="82"/>
      <c r="X960" s="82"/>
      <c r="Y960" s="82"/>
      <c r="Z960" s="82"/>
      <c r="AA960" s="82"/>
      <c r="AB960" s="82"/>
      <c r="AC960" s="82"/>
    </row>
    <row r="961" spans="2:29" ht="15.75" customHeight="1">
      <c r="B961" s="83"/>
      <c r="C961" s="188"/>
      <c r="D961" s="177"/>
      <c r="E961" s="177"/>
      <c r="F961" s="177"/>
      <c r="G961" s="177"/>
      <c r="H961" s="177"/>
      <c r="I961" s="177"/>
      <c r="J961" s="177"/>
      <c r="K961" s="82"/>
      <c r="L961" s="82"/>
      <c r="M961" s="82"/>
      <c r="N961" s="82"/>
      <c r="O961" s="82"/>
      <c r="P961" s="82"/>
      <c r="Q961" s="82"/>
      <c r="R961" s="82"/>
      <c r="S961" s="82"/>
      <c r="T961" s="82"/>
      <c r="U961" s="82"/>
      <c r="V961" s="82"/>
      <c r="W961" s="82"/>
      <c r="X961" s="82"/>
      <c r="Y961" s="82"/>
      <c r="Z961" s="82"/>
      <c r="AA961" s="82"/>
      <c r="AB961" s="82"/>
      <c r="AC961" s="82"/>
    </row>
    <row r="962" spans="2:29" ht="15.75" customHeight="1">
      <c r="B962" s="83"/>
      <c r="C962" s="188"/>
      <c r="D962" s="177"/>
      <c r="E962" s="177"/>
      <c r="F962" s="177"/>
      <c r="G962" s="177"/>
      <c r="H962" s="177"/>
      <c r="I962" s="177"/>
      <c r="J962" s="177"/>
      <c r="K962" s="82"/>
      <c r="L962" s="82"/>
      <c r="M962" s="82"/>
      <c r="N962" s="82"/>
      <c r="O962" s="82"/>
      <c r="P962" s="82"/>
      <c r="Q962" s="82"/>
      <c r="R962" s="82"/>
      <c r="S962" s="82"/>
      <c r="T962" s="82"/>
      <c r="U962" s="82"/>
      <c r="V962" s="82"/>
      <c r="W962" s="82"/>
      <c r="X962" s="82"/>
      <c r="Y962" s="82"/>
      <c r="Z962" s="82"/>
      <c r="AA962" s="82"/>
      <c r="AB962" s="82"/>
      <c r="AC962" s="82"/>
    </row>
    <row r="963" spans="2:29" ht="15.75" customHeight="1">
      <c r="B963" s="83"/>
      <c r="C963" s="188"/>
      <c r="D963" s="177"/>
      <c r="E963" s="177"/>
      <c r="F963" s="177"/>
      <c r="G963" s="177"/>
      <c r="H963" s="177"/>
      <c r="I963" s="177"/>
      <c r="J963" s="177"/>
      <c r="K963" s="82"/>
      <c r="L963" s="82"/>
      <c r="M963" s="82"/>
      <c r="N963" s="82"/>
      <c r="O963" s="82"/>
      <c r="P963" s="82"/>
      <c r="Q963" s="82"/>
      <c r="R963" s="82"/>
      <c r="S963" s="82"/>
      <c r="T963" s="82"/>
      <c r="U963" s="82"/>
      <c r="V963" s="82"/>
      <c r="W963" s="82"/>
      <c r="X963" s="82"/>
      <c r="Y963" s="82"/>
      <c r="Z963" s="82"/>
      <c r="AA963" s="82"/>
      <c r="AB963" s="82"/>
      <c r="AC963" s="82"/>
    </row>
    <row r="964" spans="2:29" ht="15.75" customHeight="1">
      <c r="B964" s="83"/>
      <c r="C964" s="188"/>
      <c r="D964" s="177"/>
      <c r="E964" s="177"/>
      <c r="F964" s="177"/>
      <c r="G964" s="177"/>
      <c r="H964" s="177"/>
      <c r="I964" s="177"/>
      <c r="J964" s="177"/>
      <c r="K964" s="82"/>
      <c r="L964" s="82"/>
      <c r="M964" s="82"/>
      <c r="N964" s="82"/>
      <c r="O964" s="82"/>
      <c r="P964" s="82"/>
      <c r="Q964" s="82"/>
      <c r="R964" s="82"/>
      <c r="S964" s="82"/>
      <c r="T964" s="82"/>
      <c r="U964" s="82"/>
      <c r="V964" s="82"/>
      <c r="W964" s="82"/>
      <c r="X964" s="82"/>
      <c r="Y964" s="82"/>
      <c r="Z964" s="82"/>
      <c r="AA964" s="82"/>
      <c r="AB964" s="82"/>
      <c r="AC964" s="82"/>
    </row>
    <row r="965" spans="2:29" ht="15.75" customHeight="1">
      <c r="B965" s="83"/>
      <c r="C965" s="188"/>
      <c r="D965" s="177"/>
      <c r="E965" s="177"/>
      <c r="F965" s="177"/>
      <c r="G965" s="177"/>
      <c r="H965" s="177"/>
      <c r="I965" s="177"/>
      <c r="J965" s="177"/>
      <c r="K965" s="82"/>
      <c r="L965" s="82"/>
      <c r="M965" s="82"/>
      <c r="N965" s="82"/>
      <c r="O965" s="82"/>
      <c r="P965" s="82"/>
      <c r="Q965" s="82"/>
      <c r="R965" s="82"/>
      <c r="S965" s="82"/>
      <c r="T965" s="82"/>
      <c r="U965" s="82"/>
      <c r="V965" s="82"/>
      <c r="W965" s="82"/>
      <c r="X965" s="82"/>
      <c r="Y965" s="82"/>
      <c r="Z965" s="82"/>
      <c r="AA965" s="82"/>
      <c r="AB965" s="82"/>
      <c r="AC965" s="82"/>
    </row>
    <row r="966" spans="2:29" ht="15.75" customHeight="1">
      <c r="B966" s="83"/>
      <c r="C966" s="188"/>
      <c r="D966" s="177"/>
      <c r="E966" s="177"/>
      <c r="F966" s="177"/>
      <c r="G966" s="177"/>
      <c r="H966" s="177"/>
      <c r="I966" s="177"/>
      <c r="J966" s="177"/>
      <c r="K966" s="82"/>
      <c r="L966" s="82"/>
      <c r="M966" s="82"/>
      <c r="N966" s="82"/>
      <c r="O966" s="82"/>
      <c r="P966" s="82"/>
      <c r="Q966" s="82"/>
      <c r="R966" s="82"/>
      <c r="S966" s="82"/>
      <c r="T966" s="82"/>
      <c r="U966" s="82"/>
      <c r="V966" s="82"/>
      <c r="W966" s="82"/>
      <c r="X966" s="82"/>
      <c r="Y966" s="82"/>
      <c r="Z966" s="82"/>
      <c r="AA966" s="82"/>
      <c r="AB966" s="82"/>
      <c r="AC966" s="82"/>
    </row>
    <row r="967" spans="2:29" ht="15.75" customHeight="1">
      <c r="B967" s="83"/>
      <c r="C967" s="188"/>
      <c r="D967" s="177"/>
      <c r="E967" s="177"/>
      <c r="F967" s="177"/>
      <c r="G967" s="177"/>
      <c r="H967" s="177"/>
      <c r="I967" s="177"/>
      <c r="J967" s="177"/>
      <c r="K967" s="82"/>
      <c r="L967" s="82"/>
      <c r="M967" s="82"/>
      <c r="N967" s="82"/>
      <c r="O967" s="82"/>
      <c r="P967" s="82"/>
      <c r="Q967" s="82"/>
      <c r="R967" s="82"/>
      <c r="S967" s="82"/>
      <c r="T967" s="82"/>
      <c r="U967" s="82"/>
      <c r="V967" s="82"/>
      <c r="W967" s="82"/>
      <c r="X967" s="82"/>
      <c r="Y967" s="82"/>
      <c r="Z967" s="82"/>
      <c r="AA967" s="82"/>
      <c r="AB967" s="82"/>
      <c r="AC967" s="82"/>
    </row>
    <row r="968" spans="2:29" ht="15.75" customHeight="1">
      <c r="B968" s="83"/>
      <c r="C968" s="188"/>
      <c r="D968" s="177"/>
      <c r="E968" s="177"/>
      <c r="F968" s="177"/>
      <c r="G968" s="177"/>
      <c r="H968" s="177"/>
      <c r="I968" s="177"/>
      <c r="J968" s="177"/>
      <c r="K968" s="82"/>
      <c r="L968" s="82"/>
      <c r="M968" s="82"/>
      <c r="N968" s="82"/>
      <c r="O968" s="82"/>
      <c r="P968" s="82"/>
      <c r="Q968" s="82"/>
      <c r="R968" s="82"/>
      <c r="S968" s="82"/>
      <c r="T968" s="82"/>
      <c r="U968" s="82"/>
      <c r="V968" s="82"/>
      <c r="W968" s="82"/>
      <c r="X968" s="82"/>
      <c r="Y968" s="82"/>
      <c r="Z968" s="82"/>
      <c r="AA968" s="82"/>
      <c r="AB968" s="82"/>
      <c r="AC968" s="82"/>
    </row>
    <row r="969" spans="2:29" ht="15.75" customHeight="1">
      <c r="B969" s="83"/>
      <c r="C969" s="188"/>
      <c r="D969" s="177"/>
      <c r="E969" s="177"/>
      <c r="F969" s="177"/>
      <c r="G969" s="177"/>
      <c r="H969" s="177"/>
      <c r="I969" s="177"/>
      <c r="J969" s="177"/>
      <c r="K969" s="82"/>
      <c r="L969" s="82"/>
      <c r="M969" s="82"/>
      <c r="N969" s="82"/>
      <c r="O969" s="82"/>
      <c r="P969" s="82"/>
      <c r="Q969" s="82"/>
      <c r="R969" s="82"/>
      <c r="S969" s="82"/>
      <c r="T969" s="82"/>
      <c r="U969" s="82"/>
      <c r="V969" s="82"/>
      <c r="W969" s="82"/>
      <c r="X969" s="82"/>
      <c r="Y969" s="82"/>
      <c r="Z969" s="82"/>
      <c r="AA969" s="82"/>
      <c r="AB969" s="82"/>
      <c r="AC969" s="82"/>
    </row>
    <row r="970" spans="2:29" ht="15.75" customHeight="1">
      <c r="B970" s="83"/>
      <c r="C970" s="188"/>
      <c r="D970" s="177"/>
      <c r="E970" s="177"/>
      <c r="F970" s="177"/>
      <c r="G970" s="177"/>
      <c r="H970" s="177"/>
      <c r="I970" s="177"/>
      <c r="J970" s="177"/>
      <c r="K970" s="82"/>
      <c r="L970" s="82"/>
      <c r="M970" s="82"/>
      <c r="N970" s="82"/>
      <c r="O970" s="82"/>
      <c r="P970" s="82"/>
      <c r="Q970" s="82"/>
      <c r="R970" s="82"/>
      <c r="S970" s="82"/>
      <c r="T970" s="82"/>
      <c r="U970" s="82"/>
      <c r="V970" s="82"/>
      <c r="W970" s="82"/>
      <c r="X970" s="82"/>
      <c r="Y970" s="82"/>
      <c r="Z970" s="82"/>
      <c r="AA970" s="82"/>
      <c r="AB970" s="82"/>
      <c r="AC970" s="82"/>
    </row>
    <row r="971" spans="2:29" ht="15.75" customHeight="1">
      <c r="B971" s="83"/>
      <c r="C971" s="188"/>
      <c r="D971" s="177"/>
      <c r="E971" s="177"/>
      <c r="F971" s="177"/>
      <c r="G971" s="177"/>
      <c r="H971" s="177"/>
      <c r="I971" s="177"/>
      <c r="J971" s="177"/>
      <c r="K971" s="82"/>
      <c r="L971" s="82"/>
      <c r="M971" s="82"/>
      <c r="N971" s="82"/>
      <c r="O971" s="82"/>
      <c r="P971" s="82"/>
      <c r="Q971" s="82"/>
      <c r="R971" s="82"/>
      <c r="S971" s="82"/>
      <c r="T971" s="82"/>
      <c r="U971" s="82"/>
      <c r="V971" s="82"/>
      <c r="W971" s="82"/>
      <c r="X971" s="82"/>
      <c r="Y971" s="82"/>
      <c r="Z971" s="82"/>
      <c r="AA971" s="82"/>
      <c r="AB971" s="82"/>
      <c r="AC971" s="82"/>
    </row>
    <row r="972" spans="2:29" ht="15.75" customHeight="1">
      <c r="B972" s="83"/>
      <c r="C972" s="188"/>
      <c r="D972" s="177"/>
      <c r="E972" s="177"/>
      <c r="F972" s="177"/>
      <c r="G972" s="177"/>
      <c r="H972" s="177"/>
      <c r="I972" s="177"/>
      <c r="J972" s="177"/>
      <c r="K972" s="82"/>
      <c r="L972" s="82"/>
      <c r="M972" s="82"/>
      <c r="N972" s="82"/>
      <c r="O972" s="82"/>
      <c r="P972" s="82"/>
      <c r="Q972" s="82"/>
      <c r="R972" s="82"/>
      <c r="S972" s="82"/>
      <c r="T972" s="82"/>
      <c r="U972" s="82"/>
      <c r="V972" s="82"/>
      <c r="W972" s="82"/>
      <c r="X972" s="82"/>
      <c r="Y972" s="82"/>
      <c r="Z972" s="82"/>
      <c r="AA972" s="82"/>
      <c r="AB972" s="82"/>
      <c r="AC972" s="82"/>
    </row>
    <row r="973" spans="2:29" ht="15.75" customHeight="1">
      <c r="B973" s="83"/>
      <c r="C973" s="188"/>
      <c r="D973" s="177"/>
      <c r="E973" s="177"/>
      <c r="F973" s="177"/>
      <c r="G973" s="177"/>
      <c r="H973" s="177"/>
      <c r="I973" s="177"/>
      <c r="J973" s="177"/>
      <c r="K973" s="82"/>
      <c r="L973" s="82"/>
      <c r="M973" s="82"/>
      <c r="N973" s="82"/>
      <c r="O973" s="82"/>
      <c r="P973" s="82"/>
      <c r="Q973" s="82"/>
      <c r="R973" s="82"/>
      <c r="S973" s="82"/>
      <c r="T973" s="82"/>
      <c r="U973" s="82"/>
      <c r="V973" s="82"/>
      <c r="W973" s="82"/>
      <c r="X973" s="82"/>
      <c r="Y973" s="82"/>
      <c r="Z973" s="82"/>
      <c r="AA973" s="82"/>
      <c r="AB973" s="82"/>
      <c r="AC973" s="82"/>
    </row>
    <row r="974" spans="2:29" ht="15.75" customHeight="1">
      <c r="B974" s="83"/>
      <c r="C974" s="188"/>
      <c r="D974" s="177"/>
      <c r="E974" s="177"/>
      <c r="F974" s="177"/>
      <c r="G974" s="177"/>
      <c r="H974" s="177"/>
      <c r="I974" s="177"/>
      <c r="J974" s="177"/>
      <c r="K974" s="82"/>
      <c r="L974" s="82"/>
      <c r="M974" s="82"/>
      <c r="N974" s="82"/>
      <c r="O974" s="82"/>
      <c r="P974" s="82"/>
      <c r="Q974" s="82"/>
      <c r="R974" s="82"/>
      <c r="S974" s="82"/>
      <c r="T974" s="82"/>
      <c r="U974" s="82"/>
      <c r="V974" s="82"/>
      <c r="W974" s="82"/>
      <c r="X974" s="82"/>
      <c r="Y974" s="82"/>
      <c r="Z974" s="82"/>
      <c r="AA974" s="82"/>
      <c r="AB974" s="82"/>
      <c r="AC974" s="82"/>
    </row>
  </sheetData>
  <mergeCells count="19">
    <mergeCell ref="B46:B49"/>
    <mergeCell ref="D46:D47"/>
    <mergeCell ref="F46:F47"/>
    <mergeCell ref="B1:J1"/>
    <mergeCell ref="B4:J4"/>
    <mergeCell ref="C46:C47"/>
    <mergeCell ref="E46:E47"/>
    <mergeCell ref="A5:A12"/>
    <mergeCell ref="A14:A34"/>
    <mergeCell ref="A36:A45"/>
    <mergeCell ref="A47:A49"/>
    <mergeCell ref="B36:B45"/>
    <mergeCell ref="B28:B31"/>
    <mergeCell ref="B8:B11"/>
    <mergeCell ref="B14:B17"/>
    <mergeCell ref="B18:B23"/>
    <mergeCell ref="B24:B27"/>
    <mergeCell ref="B13:J13"/>
    <mergeCell ref="B35:J35"/>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zoomScale="60" zoomScaleNormal="60" workbookViewId="0">
      <pane xSplit="3" ySplit="2" topLeftCell="D123" activePane="bottomRight" state="frozen"/>
      <selection pane="topRight" activeCell="D1" sqref="D1"/>
      <selection pane="bottomLeft" activeCell="A3" sqref="A3"/>
      <selection pane="bottomRight" activeCell="G123" sqref="G123"/>
    </sheetView>
  </sheetViews>
  <sheetFormatPr defaultColWidth="9.140625" defaultRowHeight="15"/>
  <cols>
    <col min="1" max="1" width="9.140625" style="36"/>
    <col min="2" max="2" width="20.7109375" style="37" customWidth="1"/>
    <col min="3" max="3" width="35.7109375" style="208" customWidth="1"/>
    <col min="4" max="4" width="35.7109375" style="38" customWidth="1"/>
    <col min="5" max="9" width="35.7109375" style="37" customWidth="1"/>
    <col min="10" max="10" width="35.7109375" style="38" customWidth="1"/>
    <col min="11" max="16384" width="9.140625" style="37"/>
  </cols>
  <sheetData>
    <row r="1" spans="1:10" ht="69" customHeight="1" thickBot="1"/>
    <row r="2" spans="1:10" s="245" customFormat="1" ht="39.950000000000003" customHeight="1" thickBot="1">
      <c r="A2" s="240"/>
      <c r="B2" s="240"/>
      <c r="C2" s="231" t="s">
        <v>840</v>
      </c>
      <c r="D2" s="241" t="s">
        <v>0</v>
      </c>
      <c r="E2" s="242" t="s">
        <v>1</v>
      </c>
      <c r="F2" s="242" t="s">
        <v>2</v>
      </c>
      <c r="G2" s="242" t="s">
        <v>3</v>
      </c>
      <c r="H2" s="243" t="s">
        <v>4</v>
      </c>
      <c r="I2" s="243" t="s">
        <v>5</v>
      </c>
      <c r="J2" s="244" t="s">
        <v>6</v>
      </c>
    </row>
    <row r="3" spans="1:10" ht="20.100000000000001" customHeight="1">
      <c r="A3" s="324" t="s">
        <v>816</v>
      </c>
      <c r="B3" s="324"/>
      <c r="C3" s="324"/>
      <c r="D3" s="324"/>
      <c r="E3" s="324"/>
      <c r="F3" s="324"/>
      <c r="G3" s="324"/>
      <c r="H3" s="324"/>
      <c r="I3" s="324"/>
      <c r="J3" s="324"/>
    </row>
    <row r="4" spans="1:10" ht="20.100000000000001" customHeight="1">
      <c r="A4" s="346"/>
      <c r="B4" s="346"/>
      <c r="C4" s="346"/>
      <c r="D4" s="346"/>
      <c r="E4" s="346"/>
      <c r="F4" s="346"/>
      <c r="G4" s="346"/>
      <c r="H4" s="346"/>
      <c r="I4" s="346"/>
      <c r="J4" s="346"/>
    </row>
    <row r="5" spans="1:10" ht="15" customHeight="1">
      <c r="A5" s="382" t="s">
        <v>819</v>
      </c>
      <c r="B5" s="372" t="s">
        <v>7</v>
      </c>
      <c r="C5" s="368" t="s">
        <v>489</v>
      </c>
      <c r="D5" s="364" t="s">
        <v>8</v>
      </c>
      <c r="E5" s="364" t="s">
        <v>9</v>
      </c>
      <c r="F5" s="364" t="s">
        <v>10</v>
      </c>
      <c r="G5" s="364" t="s">
        <v>687</v>
      </c>
      <c r="H5" s="376" t="s">
        <v>11</v>
      </c>
      <c r="I5" s="362" t="s">
        <v>12</v>
      </c>
      <c r="J5" s="362" t="s">
        <v>13</v>
      </c>
    </row>
    <row r="6" spans="1:10" ht="15" customHeight="1">
      <c r="A6" s="383"/>
      <c r="B6" s="372"/>
      <c r="C6" s="369"/>
      <c r="D6" s="364"/>
      <c r="E6" s="365"/>
      <c r="F6" s="365"/>
      <c r="G6" s="364"/>
      <c r="H6" s="377"/>
      <c r="I6" s="362"/>
      <c r="J6" s="363"/>
    </row>
    <row r="7" spans="1:10" ht="15" customHeight="1">
      <c r="A7" s="383"/>
      <c r="B7" s="372"/>
      <c r="C7" s="369"/>
      <c r="D7" s="364"/>
      <c r="E7" s="365"/>
      <c r="F7" s="365"/>
      <c r="G7" s="364"/>
      <c r="H7" s="377"/>
      <c r="I7" s="362"/>
      <c r="J7" s="363"/>
    </row>
    <row r="8" spans="1:10" ht="223.5" customHeight="1">
      <c r="A8" s="383"/>
      <c r="B8" s="372"/>
      <c r="C8" s="369"/>
      <c r="D8" s="364"/>
      <c r="E8" s="365"/>
      <c r="F8" s="365"/>
      <c r="G8" s="364"/>
      <c r="H8" s="377"/>
      <c r="I8" s="362"/>
      <c r="J8" s="363"/>
    </row>
    <row r="9" spans="1:10" ht="40.5" hidden="1" customHeight="1">
      <c r="A9" s="383"/>
      <c r="B9" s="372"/>
      <c r="C9" s="370"/>
      <c r="D9" s="364"/>
      <c r="E9" s="365"/>
      <c r="F9" s="365"/>
      <c r="G9" s="364"/>
      <c r="H9" s="378"/>
      <c r="I9" s="362"/>
      <c r="J9" s="363"/>
    </row>
    <row r="10" spans="1:10" ht="338.25" customHeight="1">
      <c r="A10" s="383"/>
      <c r="B10" s="41" t="s">
        <v>14</v>
      </c>
      <c r="C10" s="194" t="s">
        <v>352</v>
      </c>
      <c r="D10" s="42" t="s">
        <v>677</v>
      </c>
      <c r="E10" s="93" t="s">
        <v>15</v>
      </c>
      <c r="F10" s="42" t="s">
        <v>16</v>
      </c>
      <c r="G10" s="109" t="s">
        <v>17</v>
      </c>
      <c r="H10" s="141" t="s">
        <v>693</v>
      </c>
      <c r="I10" s="170" t="s">
        <v>697</v>
      </c>
      <c r="J10" s="94" t="s">
        <v>18</v>
      </c>
    </row>
    <row r="11" spans="1:10" ht="15.75" customHeight="1">
      <c r="A11" s="383"/>
      <c r="B11" s="372" t="s">
        <v>19</v>
      </c>
      <c r="C11" s="368" t="s">
        <v>359</v>
      </c>
      <c r="D11" s="373" t="s">
        <v>21</v>
      </c>
      <c r="E11" s="364" t="s">
        <v>22</v>
      </c>
      <c r="F11" s="364" t="s">
        <v>883</v>
      </c>
      <c r="G11" s="364" t="s">
        <v>24</v>
      </c>
      <c r="H11" s="376" t="s">
        <v>25</v>
      </c>
      <c r="I11" s="379" t="s">
        <v>582</v>
      </c>
      <c r="J11" s="362" t="s">
        <v>582</v>
      </c>
    </row>
    <row r="12" spans="1:10" ht="15.75" customHeight="1">
      <c r="A12" s="383"/>
      <c r="B12" s="372"/>
      <c r="C12" s="369"/>
      <c r="D12" s="373"/>
      <c r="E12" s="364"/>
      <c r="F12" s="364"/>
      <c r="G12" s="364"/>
      <c r="H12" s="377"/>
      <c r="I12" s="379"/>
      <c r="J12" s="363"/>
    </row>
    <row r="13" spans="1:10" ht="15" customHeight="1">
      <c r="A13" s="383"/>
      <c r="B13" s="372"/>
      <c r="C13" s="369"/>
      <c r="D13" s="373"/>
      <c r="E13" s="364"/>
      <c r="F13" s="364"/>
      <c r="G13" s="364"/>
      <c r="H13" s="377"/>
      <c r="I13" s="379"/>
      <c r="J13" s="363"/>
    </row>
    <row r="14" spans="1:10" ht="15" customHeight="1">
      <c r="A14" s="383"/>
      <c r="B14" s="372"/>
      <c r="C14" s="369"/>
      <c r="D14" s="373"/>
      <c r="E14" s="364"/>
      <c r="F14" s="364"/>
      <c r="G14" s="364"/>
      <c r="H14" s="377"/>
      <c r="I14" s="379"/>
      <c r="J14" s="363"/>
    </row>
    <row r="15" spans="1:10" ht="15" customHeight="1">
      <c r="A15" s="383"/>
      <c r="B15" s="372"/>
      <c r="C15" s="369"/>
      <c r="D15" s="373"/>
      <c r="E15" s="364"/>
      <c r="F15" s="364"/>
      <c r="G15" s="364"/>
      <c r="H15" s="377"/>
      <c r="I15" s="379"/>
      <c r="J15" s="363"/>
    </row>
    <row r="16" spans="1:10" ht="15" customHeight="1">
      <c r="A16" s="383"/>
      <c r="B16" s="372"/>
      <c r="C16" s="369"/>
      <c r="D16" s="373"/>
      <c r="E16" s="364"/>
      <c r="F16" s="364"/>
      <c r="G16" s="364"/>
      <c r="H16" s="377"/>
      <c r="I16" s="379"/>
      <c r="J16" s="363"/>
    </row>
    <row r="17" spans="1:10" ht="16.5" customHeight="1">
      <c r="A17" s="383"/>
      <c r="B17" s="372"/>
      <c r="C17" s="370"/>
      <c r="D17" s="373"/>
      <c r="E17" s="364"/>
      <c r="F17" s="364"/>
      <c r="G17" s="364"/>
      <c r="H17" s="378"/>
      <c r="I17" s="379"/>
      <c r="J17" s="363"/>
    </row>
    <row r="18" spans="1:10" ht="48.75" customHeight="1">
      <c r="A18" s="383"/>
      <c r="B18" s="366" t="s">
        <v>26</v>
      </c>
      <c r="C18" s="368" t="s">
        <v>364</v>
      </c>
      <c r="D18" s="364" t="s">
        <v>678</v>
      </c>
      <c r="E18" s="364" t="s">
        <v>27</v>
      </c>
      <c r="F18" s="364" t="s">
        <v>28</v>
      </c>
      <c r="G18" s="380" t="s">
        <v>688</v>
      </c>
      <c r="H18" s="376" t="s">
        <v>694</v>
      </c>
      <c r="I18" s="362" t="s">
        <v>29</v>
      </c>
      <c r="J18" s="374" t="s">
        <v>30</v>
      </c>
    </row>
    <row r="19" spans="1:10" ht="15" customHeight="1">
      <c r="A19" s="383"/>
      <c r="B19" s="367"/>
      <c r="C19" s="369"/>
      <c r="D19" s="364"/>
      <c r="E19" s="364"/>
      <c r="F19" s="364"/>
      <c r="G19" s="381"/>
      <c r="H19" s="377"/>
      <c r="I19" s="362"/>
      <c r="J19" s="375"/>
    </row>
    <row r="20" spans="1:10" ht="15" customHeight="1">
      <c r="A20" s="383"/>
      <c r="B20" s="367"/>
      <c r="C20" s="369"/>
      <c r="D20" s="364"/>
      <c r="E20" s="364"/>
      <c r="F20" s="364"/>
      <c r="G20" s="381"/>
      <c r="H20" s="377"/>
      <c r="I20" s="362"/>
      <c r="J20" s="375"/>
    </row>
    <row r="21" spans="1:10" ht="27.75" customHeight="1">
      <c r="A21" s="383"/>
      <c r="B21" s="367"/>
      <c r="C21" s="369"/>
      <c r="D21" s="364"/>
      <c r="E21" s="364"/>
      <c r="F21" s="364"/>
      <c r="G21" s="381"/>
      <c r="H21" s="378"/>
      <c r="I21" s="362"/>
      <c r="J21" s="375"/>
    </row>
    <row r="22" spans="1:10" ht="10.5" hidden="1" customHeight="1">
      <c r="A22" s="383"/>
      <c r="B22" s="367"/>
      <c r="C22" s="369"/>
      <c r="D22" s="364"/>
      <c r="E22" s="143"/>
      <c r="F22" s="143"/>
      <c r="G22" s="144"/>
      <c r="H22" s="144"/>
      <c r="I22" s="106"/>
      <c r="J22" s="108"/>
    </row>
    <row r="23" spans="1:10" ht="15" hidden="1" customHeight="1">
      <c r="A23" s="383"/>
      <c r="B23" s="367"/>
      <c r="C23" s="369"/>
      <c r="D23" s="364"/>
      <c r="E23" s="143"/>
      <c r="F23" s="143"/>
      <c r="G23" s="144"/>
      <c r="H23" s="144"/>
      <c r="I23" s="106"/>
      <c r="J23" s="108"/>
    </row>
    <row r="24" spans="1:10" ht="15" hidden="1" customHeight="1">
      <c r="A24" s="383"/>
      <c r="B24" s="367"/>
      <c r="C24" s="370"/>
      <c r="D24" s="371"/>
      <c r="E24" s="146"/>
      <c r="F24" s="146"/>
      <c r="G24" s="144"/>
      <c r="H24" s="144"/>
      <c r="I24" s="106"/>
      <c r="J24" s="108"/>
    </row>
    <row r="25" spans="1:10" ht="169.5" customHeight="1">
      <c r="A25" s="384"/>
      <c r="B25" s="140" t="s">
        <v>31</v>
      </c>
      <c r="C25" s="194" t="s">
        <v>368</v>
      </c>
      <c r="D25" s="43" t="s">
        <v>883</v>
      </c>
      <c r="E25" s="93" t="s">
        <v>582</v>
      </c>
      <c r="F25" s="93" t="s">
        <v>23</v>
      </c>
      <c r="G25" s="93" t="s">
        <v>32</v>
      </c>
      <c r="H25" s="141" t="s">
        <v>582</v>
      </c>
      <c r="I25" s="46" t="s">
        <v>582</v>
      </c>
      <c r="J25" s="94" t="s">
        <v>582</v>
      </c>
    </row>
    <row r="26" spans="1:10" ht="39.950000000000003" customHeight="1">
      <c r="A26" s="347" t="s">
        <v>820</v>
      </c>
      <c r="B26" s="348"/>
      <c r="C26" s="348"/>
      <c r="D26" s="348"/>
      <c r="E26" s="348"/>
      <c r="F26" s="348"/>
      <c r="G26" s="348"/>
      <c r="H26" s="348"/>
      <c r="I26" s="348"/>
      <c r="J26" s="349"/>
    </row>
    <row r="27" spans="1:10" ht="409.5" customHeight="1">
      <c r="A27" s="382" t="s">
        <v>819</v>
      </c>
      <c r="B27" s="147" t="s">
        <v>376</v>
      </c>
      <c r="C27" s="195" t="s">
        <v>377</v>
      </c>
      <c r="D27" s="44" t="s">
        <v>34</v>
      </c>
      <c r="E27" s="89" t="s">
        <v>682</v>
      </c>
      <c r="F27" s="45" t="s">
        <v>35</v>
      </c>
      <c r="G27" s="87" t="s">
        <v>689</v>
      </c>
      <c r="H27" s="90" t="s">
        <v>695</v>
      </c>
      <c r="I27" s="97" t="s">
        <v>698</v>
      </c>
      <c r="J27" s="92" t="s">
        <v>879</v>
      </c>
    </row>
    <row r="28" spans="1:10" ht="379.5" customHeight="1">
      <c r="A28" s="383"/>
      <c r="B28" s="145" t="s">
        <v>36</v>
      </c>
      <c r="C28" s="195" t="s">
        <v>383</v>
      </c>
      <c r="D28" s="44" t="s">
        <v>679</v>
      </c>
      <c r="E28" s="89" t="s">
        <v>683</v>
      </c>
      <c r="F28" s="85" t="s">
        <v>684</v>
      </c>
      <c r="G28" s="46" t="s">
        <v>690</v>
      </c>
      <c r="H28" s="47" t="s">
        <v>878</v>
      </c>
      <c r="I28" s="92" t="s">
        <v>699</v>
      </c>
      <c r="J28" s="87" t="s">
        <v>700</v>
      </c>
    </row>
    <row r="29" spans="1:10" ht="15" customHeight="1">
      <c r="A29" s="383"/>
      <c r="B29" s="366" t="s">
        <v>387</v>
      </c>
      <c r="C29" s="368" t="s">
        <v>388</v>
      </c>
      <c r="D29" s="380" t="s">
        <v>38</v>
      </c>
      <c r="E29" s="364" t="s">
        <v>39</v>
      </c>
      <c r="F29" s="364" t="s">
        <v>685</v>
      </c>
      <c r="G29" s="364" t="s">
        <v>691</v>
      </c>
      <c r="H29" s="376" t="s">
        <v>40</v>
      </c>
      <c r="I29" s="362"/>
      <c r="J29" s="362" t="s">
        <v>701</v>
      </c>
    </row>
    <row r="30" spans="1:10" ht="353.25" customHeight="1">
      <c r="A30" s="383"/>
      <c r="B30" s="390"/>
      <c r="C30" s="370"/>
      <c r="D30" s="380"/>
      <c r="E30" s="364"/>
      <c r="F30" s="364"/>
      <c r="G30" s="364"/>
      <c r="H30" s="378"/>
      <c r="I30" s="362"/>
      <c r="J30" s="362"/>
    </row>
    <row r="31" spans="1:10" ht="409.6" customHeight="1">
      <c r="A31" s="383"/>
      <c r="B31" s="366" t="s">
        <v>41</v>
      </c>
      <c r="C31" s="195" t="s">
        <v>394</v>
      </c>
      <c r="D31" s="309"/>
      <c r="E31" s="309"/>
      <c r="F31" s="309"/>
      <c r="G31" s="309"/>
      <c r="H31" s="310"/>
      <c r="I31" s="46" t="s">
        <v>864</v>
      </c>
      <c r="J31" s="109" t="s">
        <v>880</v>
      </c>
    </row>
    <row r="32" spans="1:10" ht="354.75" customHeight="1">
      <c r="A32" s="383"/>
      <c r="B32" s="367"/>
      <c r="C32" s="195" t="s">
        <v>396</v>
      </c>
      <c r="D32" s="309"/>
      <c r="E32" s="311"/>
      <c r="F32" s="309"/>
      <c r="G32" s="309"/>
      <c r="H32" s="46" t="s">
        <v>865</v>
      </c>
      <c r="I32" s="304"/>
      <c r="J32" s="312"/>
    </row>
    <row r="33" spans="1:10" ht="379.5" customHeight="1">
      <c r="A33" s="383"/>
      <c r="B33" s="367"/>
      <c r="C33" s="195" t="s">
        <v>397</v>
      </c>
      <c r="D33" s="309"/>
      <c r="E33" s="311"/>
      <c r="F33" s="309"/>
      <c r="G33" s="97" t="s">
        <v>866</v>
      </c>
      <c r="H33" s="309"/>
      <c r="I33" s="313"/>
      <c r="J33" s="312"/>
    </row>
    <row r="34" spans="1:10" ht="409.6" customHeight="1">
      <c r="A34" s="383"/>
      <c r="B34" s="367"/>
      <c r="C34" s="195" t="s">
        <v>674</v>
      </c>
      <c r="D34" s="309"/>
      <c r="E34" s="309"/>
      <c r="F34" s="97" t="s">
        <v>876</v>
      </c>
      <c r="G34" s="309"/>
      <c r="H34" s="309"/>
      <c r="I34" s="313"/>
      <c r="J34" s="312"/>
    </row>
    <row r="35" spans="1:10" ht="142.5" customHeight="1">
      <c r="A35" s="383"/>
      <c r="B35" s="367"/>
      <c r="C35" s="195" t="s">
        <v>675</v>
      </c>
      <c r="D35" s="97" t="s">
        <v>680</v>
      </c>
      <c r="E35" s="309"/>
      <c r="F35" s="309"/>
      <c r="G35" s="309"/>
      <c r="H35" s="309"/>
      <c r="I35" s="313"/>
      <c r="J35" s="312"/>
    </row>
    <row r="36" spans="1:10" ht="409.6" customHeight="1">
      <c r="A36" s="383"/>
      <c r="B36" s="367"/>
      <c r="C36" s="195" t="s">
        <v>676</v>
      </c>
      <c r="D36" s="309"/>
      <c r="E36" s="97" t="s">
        <v>42</v>
      </c>
      <c r="F36" s="309"/>
      <c r="G36" s="309"/>
      <c r="H36" s="309"/>
      <c r="I36" s="313"/>
      <c r="J36" s="312"/>
    </row>
    <row r="37" spans="1:10" ht="15" customHeight="1">
      <c r="A37" s="383"/>
      <c r="B37" s="366" t="s">
        <v>43</v>
      </c>
      <c r="C37" s="368" t="s">
        <v>401</v>
      </c>
      <c r="D37" s="364" t="s">
        <v>44</v>
      </c>
      <c r="E37" s="364" t="s">
        <v>45</v>
      </c>
      <c r="F37" s="364" t="s">
        <v>686</v>
      </c>
      <c r="G37" s="364" t="s">
        <v>692</v>
      </c>
      <c r="H37" s="376" t="s">
        <v>696</v>
      </c>
      <c r="I37" s="362" t="s">
        <v>867</v>
      </c>
      <c r="J37" s="362" t="s">
        <v>702</v>
      </c>
    </row>
    <row r="38" spans="1:10" ht="15" customHeight="1">
      <c r="A38" s="383"/>
      <c r="B38" s="367"/>
      <c r="C38" s="391"/>
      <c r="D38" s="365"/>
      <c r="E38" s="364"/>
      <c r="F38" s="364"/>
      <c r="G38" s="364"/>
      <c r="H38" s="377"/>
      <c r="I38" s="362"/>
      <c r="J38" s="362"/>
    </row>
    <row r="39" spans="1:10" ht="15.75" customHeight="1">
      <c r="A39" s="383"/>
      <c r="B39" s="367"/>
      <c r="C39" s="391"/>
      <c r="D39" s="365"/>
      <c r="E39" s="364"/>
      <c r="F39" s="364"/>
      <c r="G39" s="364"/>
      <c r="H39" s="377"/>
      <c r="I39" s="362"/>
      <c r="J39" s="362"/>
    </row>
    <row r="40" spans="1:10" ht="409.5" customHeight="1">
      <c r="A40" s="384"/>
      <c r="B40" s="390"/>
      <c r="C40" s="392"/>
      <c r="D40" s="365"/>
      <c r="E40" s="364"/>
      <c r="F40" s="364"/>
      <c r="G40" s="364"/>
      <c r="H40" s="378"/>
      <c r="I40" s="362"/>
      <c r="J40" s="362"/>
    </row>
    <row r="41" spans="1:10" ht="39.950000000000003" customHeight="1">
      <c r="A41" s="347" t="s">
        <v>818</v>
      </c>
      <c r="B41" s="348"/>
      <c r="C41" s="348"/>
      <c r="D41" s="348"/>
      <c r="E41" s="348"/>
      <c r="F41" s="348"/>
      <c r="G41" s="348"/>
      <c r="H41" s="348"/>
      <c r="I41" s="348"/>
      <c r="J41" s="349"/>
    </row>
    <row r="42" spans="1:10" s="48" customFormat="1" ht="99" customHeight="1">
      <c r="A42" s="385" t="s">
        <v>819</v>
      </c>
      <c r="B42" s="388" t="s">
        <v>409</v>
      </c>
      <c r="C42" s="194" t="s">
        <v>410</v>
      </c>
      <c r="D42" s="318"/>
      <c r="E42" s="317"/>
      <c r="F42" s="317"/>
      <c r="G42" s="317"/>
      <c r="H42" s="319"/>
      <c r="I42" s="304"/>
      <c r="J42" s="112" t="s">
        <v>881</v>
      </c>
    </row>
    <row r="43" spans="1:10" s="48" customFormat="1" ht="85.5" customHeight="1">
      <c r="A43" s="386"/>
      <c r="B43" s="389"/>
      <c r="C43" s="194" t="s">
        <v>411</v>
      </c>
      <c r="D43" s="317"/>
      <c r="E43" s="318"/>
      <c r="F43" s="317"/>
      <c r="G43" s="317"/>
      <c r="H43" s="296" t="s">
        <v>882</v>
      </c>
      <c r="I43" s="304"/>
      <c r="J43" s="312"/>
    </row>
    <row r="44" spans="1:10" s="48" customFormat="1" ht="90" customHeight="1">
      <c r="A44" s="386"/>
      <c r="B44" s="389"/>
      <c r="C44" s="194" t="s">
        <v>415</v>
      </c>
      <c r="D44" s="317"/>
      <c r="E44" s="317"/>
      <c r="F44" s="295" t="s">
        <v>877</v>
      </c>
      <c r="G44" s="317"/>
      <c r="H44" s="319"/>
      <c r="I44" s="304"/>
      <c r="J44" s="312"/>
    </row>
    <row r="45" spans="1:10" s="48" customFormat="1" ht="87" customHeight="1">
      <c r="A45" s="386"/>
      <c r="B45" s="389"/>
      <c r="C45" s="194" t="s">
        <v>412</v>
      </c>
      <c r="D45" s="317"/>
      <c r="E45" s="317"/>
      <c r="F45" s="317"/>
      <c r="G45" s="149" t="s">
        <v>898</v>
      </c>
      <c r="H45" s="319"/>
      <c r="I45" s="304"/>
      <c r="J45" s="312"/>
    </row>
    <row r="46" spans="1:10" ht="409.6" customHeight="1">
      <c r="A46" s="387"/>
      <c r="B46" s="140" t="s">
        <v>53</v>
      </c>
      <c r="C46" s="196"/>
      <c r="D46" s="288" t="s">
        <v>681</v>
      </c>
      <c r="E46" s="305" t="s">
        <v>868</v>
      </c>
      <c r="F46" s="303"/>
      <c r="G46" s="306"/>
      <c r="H46" s="306"/>
      <c r="I46" s="307"/>
      <c r="J46" s="308"/>
    </row>
    <row r="47" spans="1:10">
      <c r="A47" s="117"/>
      <c r="B47" s="107"/>
      <c r="C47" s="197"/>
      <c r="D47" s="110"/>
      <c r="E47" s="107"/>
      <c r="F47" s="107"/>
      <c r="G47" s="107"/>
      <c r="H47" s="107"/>
      <c r="I47" s="107"/>
      <c r="J47" s="110"/>
    </row>
    <row r="48" spans="1:10">
      <c r="A48" s="117"/>
      <c r="B48" s="107"/>
      <c r="C48" s="197"/>
      <c r="D48" s="110"/>
      <c r="E48" s="107"/>
      <c r="F48" s="107"/>
      <c r="G48" s="107"/>
      <c r="H48" s="107"/>
      <c r="I48" s="107"/>
      <c r="J48" s="110"/>
    </row>
    <row r="49" spans="1:10" ht="42.75" customHeight="1">
      <c r="A49" s="117"/>
      <c r="B49" s="118" t="s">
        <v>56</v>
      </c>
      <c r="C49" s="198" t="s">
        <v>57</v>
      </c>
      <c r="D49" s="119"/>
      <c r="E49" s="120"/>
      <c r="F49" s="120"/>
      <c r="G49" s="120"/>
      <c r="H49" s="121"/>
      <c r="I49" s="122"/>
      <c r="J49" s="123"/>
    </row>
    <row r="50" spans="1:10" ht="69" customHeight="1">
      <c r="A50" s="117"/>
      <c r="B50" s="350" t="s">
        <v>58</v>
      </c>
      <c r="C50" s="198" t="s">
        <v>59</v>
      </c>
      <c r="D50" s="119" t="s">
        <v>60</v>
      </c>
      <c r="E50" s="120"/>
      <c r="F50" s="120"/>
      <c r="G50" s="120"/>
      <c r="H50" s="124"/>
      <c r="I50" s="125"/>
      <c r="J50" s="125"/>
    </row>
    <row r="51" spans="1:10" ht="30.75" customHeight="1">
      <c r="A51" s="117"/>
      <c r="B51" s="353"/>
      <c r="C51" s="198" t="s">
        <v>61</v>
      </c>
      <c r="D51" s="119" t="s">
        <v>62</v>
      </c>
      <c r="E51" s="120"/>
      <c r="F51" s="120"/>
      <c r="G51" s="120"/>
      <c r="H51" s="126"/>
      <c r="I51" s="125"/>
      <c r="J51" s="125"/>
    </row>
    <row r="52" spans="1:10" ht="69" customHeight="1">
      <c r="A52" s="117"/>
      <c r="B52" s="353"/>
      <c r="C52" s="198" t="s">
        <v>63</v>
      </c>
      <c r="D52" s="119" t="s">
        <v>62</v>
      </c>
      <c r="E52" s="120"/>
      <c r="F52" s="120"/>
      <c r="G52" s="120"/>
      <c r="H52" s="124"/>
      <c r="I52" s="125"/>
      <c r="J52" s="125"/>
    </row>
    <row r="53" spans="1:10" ht="108.75" customHeight="1">
      <c r="A53" s="117"/>
      <c r="B53" s="353"/>
      <c r="C53" s="198" t="s">
        <v>64</v>
      </c>
      <c r="D53" s="119" t="s">
        <v>62</v>
      </c>
      <c r="E53" s="120"/>
      <c r="F53" s="120"/>
      <c r="G53" s="120"/>
      <c r="H53" s="124"/>
      <c r="I53" s="125"/>
      <c r="J53" s="125"/>
    </row>
    <row r="54" spans="1:10" ht="70.5" customHeight="1">
      <c r="A54" s="117"/>
      <c r="B54" s="353"/>
      <c r="C54" s="198" t="s">
        <v>65</v>
      </c>
      <c r="D54" s="119" t="s">
        <v>62</v>
      </c>
      <c r="E54" s="120"/>
      <c r="F54" s="120"/>
      <c r="G54" s="120"/>
      <c r="H54" s="124"/>
      <c r="I54" s="125"/>
      <c r="J54" s="125"/>
    </row>
    <row r="55" spans="1:10" ht="63" customHeight="1">
      <c r="A55" s="117"/>
      <c r="B55" s="353"/>
      <c r="C55" s="198" t="s">
        <v>66</v>
      </c>
      <c r="D55" s="119"/>
      <c r="E55" s="120"/>
      <c r="F55" s="120"/>
      <c r="G55" s="120"/>
      <c r="H55" s="124"/>
      <c r="I55" s="125"/>
      <c r="J55" s="125"/>
    </row>
    <row r="56" spans="1:10" ht="24.75" customHeight="1">
      <c r="A56" s="117"/>
      <c r="B56" s="353"/>
      <c r="C56" s="198" t="s">
        <v>67</v>
      </c>
      <c r="D56" s="127" t="s">
        <v>68</v>
      </c>
      <c r="E56" s="120"/>
      <c r="F56" s="120"/>
      <c r="G56" s="120"/>
      <c r="H56" s="124"/>
      <c r="I56" s="128"/>
      <c r="J56" s="125"/>
    </row>
    <row r="57" spans="1:10" ht="37.5" customHeight="1">
      <c r="A57" s="117"/>
      <c r="B57" s="353"/>
      <c r="C57" s="198" t="s">
        <v>69</v>
      </c>
      <c r="D57" s="127" t="s">
        <v>70</v>
      </c>
      <c r="E57" s="120"/>
      <c r="F57" s="120"/>
      <c r="G57" s="120"/>
      <c r="H57" s="124"/>
      <c r="I57" s="128"/>
      <c r="J57" s="125"/>
    </row>
    <row r="58" spans="1:10" ht="81" customHeight="1">
      <c r="A58" s="117"/>
      <c r="B58" s="353"/>
      <c r="C58" s="198" t="s">
        <v>71</v>
      </c>
      <c r="D58" s="119" t="s">
        <v>72</v>
      </c>
      <c r="E58" s="120"/>
      <c r="F58" s="120"/>
      <c r="G58" s="120"/>
      <c r="H58" s="124"/>
      <c r="I58" s="128"/>
      <c r="J58" s="125"/>
    </row>
    <row r="59" spans="1:10" ht="60.75" customHeight="1">
      <c r="A59" s="117"/>
      <c r="B59" s="358"/>
      <c r="C59" s="198" t="s">
        <v>73</v>
      </c>
      <c r="D59" s="119" t="s">
        <v>74</v>
      </c>
      <c r="E59" s="120"/>
      <c r="F59" s="120"/>
      <c r="G59" s="120"/>
      <c r="H59" s="124"/>
      <c r="I59" s="128"/>
      <c r="J59" s="95"/>
    </row>
    <row r="60" spans="1:10" ht="21.75" customHeight="1">
      <c r="A60" s="117"/>
      <c r="B60" s="129"/>
      <c r="C60" s="199"/>
      <c r="D60" s="119"/>
      <c r="E60" s="120"/>
      <c r="F60" s="120"/>
      <c r="G60" s="120"/>
      <c r="H60" s="124"/>
      <c r="I60" s="128"/>
      <c r="J60" s="125"/>
    </row>
    <row r="61" spans="1:10" ht="165" customHeight="1">
      <c r="A61" s="117"/>
      <c r="B61" s="118" t="s">
        <v>75</v>
      </c>
      <c r="C61" s="198" t="s">
        <v>76</v>
      </c>
      <c r="D61" s="119" t="s">
        <v>77</v>
      </c>
      <c r="E61" s="120"/>
      <c r="F61" s="120"/>
      <c r="G61" s="120"/>
      <c r="H61" s="124"/>
      <c r="I61" s="95"/>
      <c r="J61" s="95"/>
    </row>
    <row r="62" spans="1:10" ht="65.25" customHeight="1">
      <c r="A62" s="117"/>
      <c r="B62" s="350" t="s">
        <v>78</v>
      </c>
      <c r="C62" s="198" t="s">
        <v>66</v>
      </c>
      <c r="D62" s="119" t="s">
        <v>79</v>
      </c>
      <c r="E62" s="120"/>
      <c r="F62" s="120"/>
      <c r="G62" s="120"/>
      <c r="H62" s="124"/>
      <c r="I62" s="128"/>
      <c r="J62" s="130"/>
    </row>
    <row r="63" spans="1:10" ht="27.75" customHeight="1">
      <c r="A63" s="117"/>
      <c r="B63" s="351"/>
      <c r="C63" s="198" t="s">
        <v>80</v>
      </c>
      <c r="D63" s="119" t="s">
        <v>81</v>
      </c>
      <c r="E63" s="120"/>
      <c r="F63" s="120"/>
      <c r="G63" s="120"/>
      <c r="H63" s="126"/>
      <c r="I63" s="128"/>
      <c r="J63" s="130"/>
    </row>
    <row r="64" spans="1:10" ht="54" customHeight="1">
      <c r="A64" s="117"/>
      <c r="B64" s="351"/>
      <c r="C64" s="198" t="s">
        <v>82</v>
      </c>
      <c r="D64" s="127" t="s">
        <v>83</v>
      </c>
      <c r="E64" s="120"/>
      <c r="F64" s="120"/>
      <c r="G64" s="120"/>
      <c r="H64" s="122"/>
      <c r="I64" s="128"/>
      <c r="J64" s="130"/>
    </row>
    <row r="65" spans="1:10" ht="87.75" customHeight="1">
      <c r="A65" s="117"/>
      <c r="B65" s="351"/>
      <c r="C65" s="198" t="s">
        <v>84</v>
      </c>
      <c r="D65" s="119" t="s">
        <v>85</v>
      </c>
      <c r="E65" s="120"/>
      <c r="F65" s="120"/>
      <c r="G65" s="120"/>
      <c r="H65" s="122"/>
      <c r="I65" s="128"/>
      <c r="J65" s="96"/>
    </row>
    <row r="66" spans="1:10" ht="56.25" customHeight="1">
      <c r="A66" s="117"/>
      <c r="B66" s="351"/>
      <c r="C66" s="198" t="s">
        <v>71</v>
      </c>
      <c r="D66" s="119" t="s">
        <v>86</v>
      </c>
      <c r="E66" s="120"/>
      <c r="F66" s="120"/>
      <c r="G66" s="120"/>
      <c r="H66" s="122"/>
      <c r="I66" s="128"/>
      <c r="J66" s="130"/>
    </row>
    <row r="67" spans="1:10" ht="56.25" customHeight="1">
      <c r="A67" s="117"/>
      <c r="B67" s="351"/>
      <c r="C67" s="198" t="s">
        <v>87</v>
      </c>
      <c r="D67" s="119"/>
      <c r="E67" s="120"/>
      <c r="F67" s="120"/>
      <c r="G67" s="120"/>
      <c r="H67" s="122"/>
      <c r="I67" s="128"/>
      <c r="J67" s="130"/>
    </row>
    <row r="68" spans="1:10" ht="41.25" customHeight="1">
      <c r="A68" s="117"/>
      <c r="B68" s="351"/>
      <c r="C68" s="198" t="s">
        <v>88</v>
      </c>
      <c r="D68" s="119" t="s">
        <v>89</v>
      </c>
      <c r="E68" s="120"/>
      <c r="F68" s="120"/>
      <c r="G68" s="120"/>
      <c r="H68" s="122"/>
      <c r="I68" s="131"/>
      <c r="J68" s="130"/>
    </row>
    <row r="69" spans="1:10" ht="51" customHeight="1">
      <c r="A69" s="117"/>
      <c r="B69" s="351"/>
      <c r="C69" s="198" t="s">
        <v>90</v>
      </c>
      <c r="D69" s="284"/>
      <c r="E69" s="120"/>
      <c r="F69" s="120"/>
      <c r="G69" s="120"/>
      <c r="H69" s="122"/>
      <c r="I69" s="131"/>
      <c r="J69" s="130"/>
    </row>
    <row r="70" spans="1:10" ht="48.75" customHeight="1">
      <c r="A70" s="117"/>
      <c r="B70" s="351"/>
      <c r="C70" s="200" t="s">
        <v>91</v>
      </c>
      <c r="D70" s="359" t="s">
        <v>92</v>
      </c>
      <c r="E70" s="120"/>
      <c r="F70" s="120"/>
      <c r="G70" s="120"/>
      <c r="H70" s="122"/>
      <c r="I70" s="131"/>
      <c r="J70" s="130"/>
    </row>
    <row r="71" spans="1:10" ht="46.5" customHeight="1">
      <c r="A71" s="117"/>
      <c r="B71" s="351"/>
      <c r="C71" s="200" t="s">
        <v>93</v>
      </c>
      <c r="D71" s="360"/>
      <c r="E71" s="120"/>
      <c r="F71" s="120"/>
      <c r="G71" s="120"/>
      <c r="H71" s="122"/>
      <c r="I71" s="132"/>
      <c r="J71" s="133"/>
    </row>
    <row r="72" spans="1:10" ht="47.25">
      <c r="A72" s="117"/>
      <c r="B72" s="351"/>
      <c r="C72" s="200" t="s">
        <v>94</v>
      </c>
      <c r="D72" s="284" t="s">
        <v>48</v>
      </c>
      <c r="E72" s="120"/>
      <c r="F72" s="120"/>
      <c r="G72" s="120"/>
      <c r="H72" s="120"/>
      <c r="I72" s="120"/>
      <c r="J72" s="134"/>
    </row>
    <row r="73" spans="1:10" ht="47.25">
      <c r="A73" s="117"/>
      <c r="B73" s="351"/>
      <c r="C73" s="200" t="s">
        <v>95</v>
      </c>
      <c r="D73" s="284" t="s">
        <v>48</v>
      </c>
      <c r="E73" s="120"/>
      <c r="F73" s="120"/>
      <c r="G73" s="120"/>
      <c r="H73" s="120"/>
      <c r="I73" s="120"/>
      <c r="J73" s="134"/>
    </row>
    <row r="74" spans="1:10" ht="31.5">
      <c r="A74" s="117"/>
      <c r="B74" s="351"/>
      <c r="C74" s="200" t="s">
        <v>96</v>
      </c>
      <c r="D74" s="284" t="s">
        <v>48</v>
      </c>
      <c r="E74" s="120"/>
      <c r="F74" s="120"/>
      <c r="G74" s="120"/>
      <c r="H74" s="120"/>
      <c r="I74" s="120"/>
      <c r="J74" s="134"/>
    </row>
    <row r="75" spans="1:10" ht="31.5">
      <c r="A75" s="117"/>
      <c r="B75" s="351"/>
      <c r="C75" s="200" t="s">
        <v>97</v>
      </c>
      <c r="D75" s="284" t="s">
        <v>48</v>
      </c>
      <c r="E75" s="120"/>
      <c r="F75" s="120"/>
      <c r="G75" s="120"/>
      <c r="H75" s="120"/>
      <c r="I75" s="120"/>
      <c r="J75" s="134"/>
    </row>
    <row r="76" spans="1:10" ht="31.5">
      <c r="A76" s="117"/>
      <c r="B76" s="351"/>
      <c r="C76" s="200" t="s">
        <v>98</v>
      </c>
      <c r="D76" s="284" t="s">
        <v>48</v>
      </c>
      <c r="E76" s="120"/>
      <c r="F76" s="120"/>
      <c r="G76" s="120"/>
      <c r="H76" s="120"/>
      <c r="I76" s="120"/>
      <c r="J76" s="134"/>
    </row>
    <row r="77" spans="1:10" ht="41.25" customHeight="1">
      <c r="A77" s="117"/>
      <c r="B77" s="351"/>
      <c r="C77" s="198" t="s">
        <v>99</v>
      </c>
      <c r="D77" s="284" t="s">
        <v>100</v>
      </c>
      <c r="E77" s="120"/>
      <c r="F77" s="120"/>
      <c r="G77" s="120"/>
      <c r="H77" s="120"/>
      <c r="I77" s="120"/>
      <c r="J77" s="134"/>
    </row>
    <row r="78" spans="1:10" ht="31.5">
      <c r="A78" s="117"/>
      <c r="B78" s="351"/>
      <c r="C78" s="198" t="s">
        <v>101</v>
      </c>
      <c r="D78" s="284" t="s">
        <v>48</v>
      </c>
      <c r="E78" s="120"/>
      <c r="F78" s="120"/>
      <c r="G78" s="120"/>
      <c r="H78" s="120"/>
      <c r="I78" s="120"/>
      <c r="J78" s="134"/>
    </row>
    <row r="79" spans="1:10" ht="56.25" customHeight="1">
      <c r="A79" s="117"/>
      <c r="B79" s="351"/>
      <c r="C79" s="198" t="s">
        <v>102</v>
      </c>
      <c r="D79" s="284" t="s">
        <v>103</v>
      </c>
      <c r="E79" s="120"/>
      <c r="F79" s="120"/>
      <c r="G79" s="120"/>
      <c r="H79" s="120"/>
      <c r="I79" s="120"/>
      <c r="J79" s="134"/>
    </row>
    <row r="80" spans="1:10" ht="47.25">
      <c r="A80" s="117"/>
      <c r="B80" s="352"/>
      <c r="C80" s="198" t="s">
        <v>104</v>
      </c>
      <c r="D80" s="284" t="s">
        <v>105</v>
      </c>
      <c r="E80" s="120"/>
      <c r="F80" s="120"/>
      <c r="G80" s="120"/>
      <c r="H80" s="120"/>
      <c r="I80" s="120"/>
      <c r="J80" s="134"/>
    </row>
    <row r="81" spans="1:10" ht="15.75">
      <c r="A81" s="117"/>
      <c r="B81" s="129"/>
      <c r="C81" s="201"/>
      <c r="D81" s="284"/>
      <c r="E81" s="120"/>
      <c r="F81" s="120"/>
      <c r="G81" s="120"/>
      <c r="H81" s="120"/>
      <c r="I81" s="120"/>
      <c r="J81" s="134"/>
    </row>
    <row r="82" spans="1:10" ht="58.5" customHeight="1">
      <c r="A82" s="117"/>
      <c r="B82" s="118" t="s">
        <v>106</v>
      </c>
      <c r="C82" s="202" t="s">
        <v>107</v>
      </c>
      <c r="D82" s="258" t="s">
        <v>108</v>
      </c>
      <c r="E82" s="120"/>
      <c r="F82" s="120"/>
      <c r="G82" s="120"/>
      <c r="H82" s="120"/>
      <c r="I82" s="120"/>
      <c r="J82" s="134"/>
    </row>
    <row r="83" spans="1:10" ht="40.5" customHeight="1">
      <c r="A83" s="117"/>
      <c r="B83" s="361" t="s">
        <v>109</v>
      </c>
      <c r="C83" s="202" t="s">
        <v>110</v>
      </c>
      <c r="D83" s="258" t="s">
        <v>111</v>
      </c>
      <c r="E83" s="120"/>
      <c r="F83" s="120"/>
      <c r="G83" s="120"/>
      <c r="H83" s="120"/>
      <c r="I83" s="120"/>
      <c r="J83" s="134"/>
    </row>
    <row r="84" spans="1:10" ht="47.25">
      <c r="A84" s="117"/>
      <c r="B84" s="353"/>
      <c r="C84" s="202" t="s">
        <v>112</v>
      </c>
      <c r="D84" s="258" t="s">
        <v>113</v>
      </c>
      <c r="E84" s="120"/>
      <c r="F84" s="120"/>
      <c r="G84" s="120"/>
      <c r="H84" s="120"/>
      <c r="I84" s="120"/>
      <c r="J84" s="134"/>
    </row>
    <row r="85" spans="1:10" ht="31.5">
      <c r="A85" s="117"/>
      <c r="B85" s="353"/>
      <c r="C85" s="202" t="s">
        <v>114</v>
      </c>
      <c r="D85" s="258" t="s">
        <v>115</v>
      </c>
      <c r="E85" s="120"/>
      <c r="F85" s="120"/>
      <c r="G85" s="120"/>
      <c r="H85" s="120"/>
      <c r="I85" s="120"/>
      <c r="J85" s="134"/>
    </row>
    <row r="86" spans="1:10" ht="138.75" customHeight="1">
      <c r="A86" s="117"/>
      <c r="B86" s="353"/>
      <c r="C86" s="202" t="s">
        <v>116</v>
      </c>
      <c r="D86" s="258" t="s">
        <v>117</v>
      </c>
      <c r="E86" s="120"/>
      <c r="F86" s="120"/>
      <c r="G86" s="120"/>
      <c r="H86" s="120"/>
      <c r="I86" s="120"/>
      <c r="J86" s="134"/>
    </row>
    <row r="87" spans="1:10" ht="42.75" customHeight="1">
      <c r="A87" s="117"/>
      <c r="B87" s="353"/>
      <c r="C87" s="202" t="s">
        <v>118</v>
      </c>
      <c r="D87" s="258" t="s">
        <v>119</v>
      </c>
      <c r="E87" s="120"/>
      <c r="F87" s="120"/>
      <c r="G87" s="120"/>
      <c r="H87" s="120"/>
      <c r="I87" s="120"/>
      <c r="J87" s="134"/>
    </row>
    <row r="88" spans="1:10" ht="56.25" customHeight="1">
      <c r="A88" s="117"/>
      <c r="B88" s="353"/>
      <c r="C88" s="202" t="s">
        <v>120</v>
      </c>
      <c r="D88" s="258" t="s">
        <v>121</v>
      </c>
      <c r="E88" s="120"/>
      <c r="F88" s="120"/>
      <c r="G88" s="120"/>
      <c r="H88" s="120"/>
      <c r="I88" s="120"/>
      <c r="J88" s="134"/>
    </row>
    <row r="89" spans="1:10" ht="31.5">
      <c r="A89" s="117"/>
      <c r="B89" s="353"/>
      <c r="C89" s="202" t="s">
        <v>122</v>
      </c>
      <c r="D89" s="258"/>
      <c r="E89" s="120"/>
      <c r="F89" s="120"/>
      <c r="G89" s="120"/>
      <c r="H89" s="120"/>
      <c r="I89" s="120"/>
      <c r="J89" s="134"/>
    </row>
    <row r="90" spans="1:10" ht="63">
      <c r="A90" s="117"/>
      <c r="B90" s="353"/>
      <c r="C90" s="202" t="s">
        <v>123</v>
      </c>
      <c r="D90" s="258" t="s">
        <v>124</v>
      </c>
      <c r="E90" s="120"/>
      <c r="F90" s="120"/>
      <c r="G90" s="120"/>
      <c r="H90" s="120"/>
      <c r="I90" s="120"/>
      <c r="J90" s="134"/>
    </row>
    <row r="91" spans="1:10" ht="31.5">
      <c r="A91" s="117"/>
      <c r="B91" s="358"/>
      <c r="C91" s="202" t="s">
        <v>125</v>
      </c>
      <c r="D91" s="258" t="s">
        <v>48</v>
      </c>
      <c r="E91" s="120"/>
      <c r="F91" s="120"/>
      <c r="G91" s="120"/>
      <c r="H91" s="120"/>
      <c r="I91" s="120"/>
      <c r="J91" s="134"/>
    </row>
    <row r="92" spans="1:10" ht="47.25">
      <c r="A92" s="117"/>
      <c r="B92" s="135" t="s">
        <v>126</v>
      </c>
      <c r="C92" s="203" t="s">
        <v>127</v>
      </c>
      <c r="D92" s="134"/>
      <c r="E92" s="120"/>
      <c r="F92" s="119" t="s">
        <v>128</v>
      </c>
      <c r="G92" s="120"/>
      <c r="H92" s="120"/>
      <c r="I92" s="120"/>
      <c r="J92" s="134"/>
    </row>
    <row r="93" spans="1:10" ht="31.5">
      <c r="A93" s="117"/>
      <c r="B93" s="350" t="s">
        <v>129</v>
      </c>
      <c r="C93" s="198" t="s">
        <v>130</v>
      </c>
      <c r="D93" s="134"/>
      <c r="E93" s="120"/>
      <c r="F93" s="119"/>
      <c r="G93" s="120"/>
      <c r="H93" s="120"/>
      <c r="I93" s="120"/>
      <c r="J93" s="134"/>
    </row>
    <row r="94" spans="1:10" ht="47.25">
      <c r="A94" s="117"/>
      <c r="B94" s="353"/>
      <c r="C94" s="198" t="s">
        <v>131</v>
      </c>
      <c r="D94" s="134"/>
      <c r="E94" s="120"/>
      <c r="F94" s="119" t="s">
        <v>48</v>
      </c>
      <c r="G94" s="120"/>
      <c r="H94" s="120"/>
      <c r="I94" s="120"/>
      <c r="J94" s="134"/>
    </row>
    <row r="95" spans="1:10" ht="31.5">
      <c r="A95" s="117"/>
      <c r="B95" s="353"/>
      <c r="C95" s="198" t="s">
        <v>132</v>
      </c>
      <c r="D95" s="134"/>
      <c r="E95" s="120"/>
      <c r="F95" s="119" t="s">
        <v>48</v>
      </c>
      <c r="G95" s="120"/>
      <c r="H95" s="120"/>
      <c r="I95" s="120"/>
      <c r="J95" s="134"/>
    </row>
    <row r="96" spans="1:10" ht="78.75">
      <c r="A96" s="117"/>
      <c r="B96" s="353"/>
      <c r="C96" s="198" t="s">
        <v>133</v>
      </c>
      <c r="D96" s="134"/>
      <c r="E96" s="120"/>
      <c r="F96" s="119" t="s">
        <v>48</v>
      </c>
      <c r="G96" s="120"/>
      <c r="H96" s="120"/>
      <c r="I96" s="120"/>
      <c r="J96" s="134"/>
    </row>
    <row r="97" spans="1:10" ht="47.25">
      <c r="A97" s="117"/>
      <c r="B97" s="353"/>
      <c r="C97" s="198" t="s">
        <v>134</v>
      </c>
      <c r="D97" s="134"/>
      <c r="E97" s="120"/>
      <c r="F97" s="119" t="s">
        <v>48</v>
      </c>
      <c r="G97" s="120"/>
      <c r="H97" s="120"/>
      <c r="I97" s="120"/>
      <c r="J97" s="134"/>
    </row>
    <row r="98" spans="1:10" ht="47.25">
      <c r="A98" s="117"/>
      <c r="B98" s="353"/>
      <c r="C98" s="198" t="s">
        <v>135</v>
      </c>
      <c r="D98" s="134"/>
      <c r="E98" s="120"/>
      <c r="F98" s="119" t="s">
        <v>48</v>
      </c>
      <c r="G98" s="120"/>
      <c r="H98" s="120"/>
      <c r="I98" s="120"/>
      <c r="J98" s="134"/>
    </row>
    <row r="99" spans="1:10" ht="63">
      <c r="A99" s="117"/>
      <c r="B99" s="353"/>
      <c r="C99" s="198" t="s">
        <v>136</v>
      </c>
      <c r="D99" s="134"/>
      <c r="E99" s="120"/>
      <c r="F99" s="119" t="s">
        <v>137</v>
      </c>
      <c r="G99" s="120"/>
      <c r="H99" s="120"/>
      <c r="I99" s="120"/>
      <c r="J99" s="134"/>
    </row>
    <row r="100" spans="1:10" ht="31.5">
      <c r="A100" s="117"/>
      <c r="B100" s="353"/>
      <c r="C100" s="198" t="s">
        <v>138</v>
      </c>
      <c r="D100" s="134"/>
      <c r="E100" s="120"/>
      <c r="F100" s="119">
        <v>2019</v>
      </c>
      <c r="G100" s="120"/>
      <c r="H100" s="120"/>
      <c r="I100" s="120"/>
      <c r="J100" s="134"/>
    </row>
    <row r="101" spans="1:10" ht="141.75">
      <c r="A101" s="117"/>
      <c r="B101" s="358"/>
      <c r="C101" s="198" t="s">
        <v>139</v>
      </c>
      <c r="D101" s="134"/>
      <c r="E101" s="120"/>
      <c r="F101" s="119" t="s">
        <v>140</v>
      </c>
      <c r="G101" s="120"/>
      <c r="H101" s="120"/>
      <c r="I101" s="120"/>
      <c r="J101" s="134"/>
    </row>
    <row r="102" spans="1:10" ht="15.75">
      <c r="A102" s="117"/>
      <c r="B102" s="136"/>
      <c r="C102" s="204"/>
      <c r="D102" s="134"/>
      <c r="E102" s="120"/>
      <c r="F102" s="119"/>
      <c r="G102" s="120"/>
      <c r="H102" s="120"/>
      <c r="I102" s="120"/>
      <c r="J102" s="134"/>
    </row>
    <row r="103" spans="1:10" ht="47.25">
      <c r="A103" s="117"/>
      <c r="B103" s="135" t="s">
        <v>141</v>
      </c>
      <c r="C103" s="203" t="s">
        <v>142</v>
      </c>
      <c r="D103" s="134"/>
      <c r="E103" s="120"/>
      <c r="F103" s="119" t="s">
        <v>128</v>
      </c>
      <c r="G103" s="120"/>
      <c r="H103" s="120"/>
      <c r="I103" s="120"/>
      <c r="J103" s="134"/>
    </row>
    <row r="104" spans="1:10" ht="15.75">
      <c r="A104" s="117"/>
      <c r="B104" s="350" t="s">
        <v>143</v>
      </c>
      <c r="C104" s="198" t="s">
        <v>144</v>
      </c>
      <c r="D104" s="134"/>
      <c r="E104" s="120"/>
      <c r="F104" s="119" t="s">
        <v>145</v>
      </c>
      <c r="G104" s="120"/>
      <c r="H104" s="120"/>
      <c r="I104" s="120"/>
      <c r="J104" s="134"/>
    </row>
    <row r="105" spans="1:10" ht="15.75">
      <c r="A105" s="117"/>
      <c r="B105" s="353"/>
      <c r="C105" s="198" t="s">
        <v>146</v>
      </c>
      <c r="D105" s="134"/>
      <c r="E105" s="120"/>
      <c r="F105" s="119">
        <v>2019</v>
      </c>
      <c r="G105" s="120"/>
      <c r="H105" s="120"/>
      <c r="I105" s="120"/>
      <c r="J105" s="134"/>
    </row>
    <row r="106" spans="1:10" ht="110.25">
      <c r="A106" s="117"/>
      <c r="B106" s="353"/>
      <c r="C106" s="198" t="s">
        <v>147</v>
      </c>
      <c r="D106" s="134"/>
      <c r="E106" s="120"/>
      <c r="F106" s="119" t="s">
        <v>148</v>
      </c>
      <c r="G106" s="120"/>
      <c r="H106" s="120"/>
      <c r="I106" s="120"/>
      <c r="J106" s="134"/>
    </row>
    <row r="107" spans="1:10" ht="15.75">
      <c r="A107" s="117"/>
      <c r="B107" s="353"/>
      <c r="C107" s="198" t="s">
        <v>149</v>
      </c>
      <c r="D107" s="134"/>
      <c r="E107" s="120"/>
      <c r="F107" s="119" t="s">
        <v>150</v>
      </c>
      <c r="G107" s="120"/>
      <c r="H107" s="120"/>
      <c r="I107" s="120"/>
      <c r="J107" s="134"/>
    </row>
    <row r="108" spans="1:10" ht="173.25">
      <c r="A108" s="117"/>
      <c r="B108" s="353"/>
      <c r="C108" s="205" t="s">
        <v>151</v>
      </c>
      <c r="D108" s="134"/>
      <c r="E108" s="120"/>
      <c r="F108" s="119" t="s">
        <v>152</v>
      </c>
      <c r="G108" s="120"/>
      <c r="H108" s="120"/>
      <c r="I108" s="120"/>
      <c r="J108" s="134"/>
    </row>
    <row r="109" spans="1:10" ht="15.75">
      <c r="A109" s="117"/>
      <c r="B109" s="137"/>
      <c r="C109" s="206"/>
      <c r="D109" s="110"/>
      <c r="E109" s="120"/>
      <c r="F109" s="120"/>
      <c r="G109" s="120"/>
      <c r="H109" s="120"/>
      <c r="I109" s="120"/>
      <c r="J109" s="134"/>
    </row>
    <row r="110" spans="1:10">
      <c r="A110" s="117"/>
      <c r="B110" s="354" t="s">
        <v>153</v>
      </c>
      <c r="C110" s="356"/>
      <c r="D110" s="110"/>
      <c r="E110" s="120"/>
      <c r="F110" s="120"/>
      <c r="G110" s="120"/>
      <c r="H110" s="120"/>
      <c r="I110" s="120"/>
      <c r="J110" s="134"/>
    </row>
    <row r="111" spans="1:10">
      <c r="A111" s="117"/>
      <c r="B111" s="355"/>
      <c r="C111" s="357"/>
      <c r="D111" s="110"/>
      <c r="E111" s="120"/>
      <c r="F111" s="120"/>
      <c r="G111" s="120"/>
      <c r="H111" s="120"/>
      <c r="I111" s="120"/>
      <c r="J111" s="134"/>
    </row>
    <row r="112" spans="1:10" ht="19.5">
      <c r="A112" s="117"/>
      <c r="B112" s="135" t="s">
        <v>154</v>
      </c>
      <c r="C112" s="203"/>
      <c r="D112" s="110"/>
      <c r="E112" s="120"/>
      <c r="F112" s="120"/>
      <c r="G112" s="120"/>
      <c r="H112" s="120"/>
      <c r="I112" s="120"/>
      <c r="J112" s="134"/>
    </row>
    <row r="113" spans="1:10" ht="78.75">
      <c r="A113" s="117"/>
      <c r="B113" s="350" t="s">
        <v>155</v>
      </c>
      <c r="C113" s="198" t="s">
        <v>156</v>
      </c>
      <c r="D113" s="119" t="s">
        <v>157</v>
      </c>
      <c r="E113" s="120"/>
      <c r="F113" s="120"/>
      <c r="G113" s="120"/>
      <c r="H113" s="120"/>
      <c r="I113" s="120"/>
      <c r="J113" s="134"/>
    </row>
    <row r="114" spans="1:10" ht="31.5">
      <c r="A114" s="117"/>
      <c r="B114" s="351"/>
      <c r="C114" s="198" t="s">
        <v>158</v>
      </c>
      <c r="D114" s="119" t="s">
        <v>159</v>
      </c>
      <c r="E114" s="120"/>
      <c r="F114" s="120"/>
      <c r="G114" s="120"/>
      <c r="H114" s="120"/>
      <c r="I114" s="120"/>
      <c r="J114" s="134"/>
    </row>
    <row r="115" spans="1:10" ht="47.25">
      <c r="A115" s="117"/>
      <c r="B115" s="351"/>
      <c r="C115" s="198" t="s">
        <v>160</v>
      </c>
      <c r="D115" s="119" t="s">
        <v>161</v>
      </c>
      <c r="E115" s="120"/>
      <c r="F115" s="120"/>
      <c r="G115" s="120"/>
      <c r="H115" s="120"/>
      <c r="I115" s="120"/>
      <c r="J115" s="134"/>
    </row>
    <row r="116" spans="1:10" ht="45" customHeight="1">
      <c r="A116" s="117"/>
      <c r="B116" s="351"/>
      <c r="C116" s="198" t="s">
        <v>162</v>
      </c>
      <c r="D116" s="119" t="s">
        <v>163</v>
      </c>
      <c r="E116" s="120"/>
      <c r="F116" s="120"/>
      <c r="G116" s="120"/>
      <c r="H116" s="120"/>
      <c r="I116" s="120"/>
      <c r="J116" s="134"/>
    </row>
    <row r="117" spans="1:10" ht="198" customHeight="1">
      <c r="A117" s="117"/>
      <c r="B117" s="352"/>
      <c r="C117" s="198" t="s">
        <v>164</v>
      </c>
      <c r="D117" s="119" t="s">
        <v>165</v>
      </c>
      <c r="E117" s="120"/>
      <c r="F117" s="120"/>
      <c r="G117" s="120"/>
      <c r="H117" s="120"/>
      <c r="I117" s="120"/>
      <c r="J117" s="134"/>
    </row>
    <row r="118" spans="1:10" ht="15.75">
      <c r="A118" s="117"/>
      <c r="B118" s="129"/>
      <c r="C118" s="199"/>
      <c r="D118" s="134"/>
      <c r="E118" s="120"/>
      <c r="F118" s="120"/>
      <c r="G118" s="120"/>
      <c r="H118" s="120"/>
      <c r="I118" s="120"/>
      <c r="J118" s="134"/>
    </row>
    <row r="119" spans="1:10" ht="19.5">
      <c r="A119" s="117"/>
      <c r="B119" s="118" t="s">
        <v>166</v>
      </c>
      <c r="C119" s="207"/>
      <c r="D119" s="134"/>
      <c r="E119" s="107"/>
      <c r="F119" s="120"/>
      <c r="G119" s="120"/>
      <c r="H119" s="120"/>
      <c r="I119" s="120"/>
      <c r="J119" s="134"/>
    </row>
    <row r="120" spans="1:10" ht="31.5">
      <c r="A120" s="117"/>
      <c r="B120" s="350" t="s">
        <v>167</v>
      </c>
      <c r="C120" s="203" t="s">
        <v>168</v>
      </c>
      <c r="D120" s="134"/>
      <c r="E120" s="107"/>
      <c r="F120" s="120"/>
      <c r="G120" s="120"/>
      <c r="H120" s="120"/>
      <c r="I120" s="120"/>
      <c r="J120" s="134"/>
    </row>
    <row r="121" spans="1:10" ht="15.75">
      <c r="A121" s="117"/>
      <c r="B121" s="351"/>
      <c r="C121" s="198" t="s">
        <v>169</v>
      </c>
      <c r="D121" s="134"/>
      <c r="E121" s="107"/>
      <c r="F121" s="120"/>
      <c r="G121" s="120"/>
      <c r="H121" s="120"/>
      <c r="I121" s="120"/>
      <c r="J121" s="134"/>
    </row>
    <row r="122" spans="1:10" ht="228.75" customHeight="1">
      <c r="A122" s="117"/>
      <c r="B122" s="351"/>
      <c r="C122" s="198" t="s">
        <v>170</v>
      </c>
      <c r="D122" s="134"/>
      <c r="E122" s="284" t="s">
        <v>171</v>
      </c>
      <c r="F122" s="120"/>
      <c r="G122" s="120"/>
      <c r="H122" s="120"/>
      <c r="I122" s="120"/>
      <c r="J122" s="134"/>
    </row>
    <row r="123" spans="1:10" ht="225.75" customHeight="1">
      <c r="A123" s="117"/>
      <c r="B123" s="352"/>
      <c r="C123" s="198" t="s">
        <v>172</v>
      </c>
      <c r="D123" s="134"/>
      <c r="E123" s="284" t="s">
        <v>173</v>
      </c>
      <c r="F123" s="120"/>
      <c r="G123" s="120"/>
      <c r="H123" s="120"/>
      <c r="I123" s="120"/>
      <c r="J123" s="134"/>
    </row>
    <row r="124" spans="1:10" ht="15.75">
      <c r="A124" s="117"/>
      <c r="B124" s="129"/>
      <c r="C124" s="199"/>
      <c r="D124" s="134"/>
      <c r="E124" s="120"/>
      <c r="F124" s="120"/>
      <c r="G124" s="120"/>
      <c r="H124" s="120"/>
      <c r="I124" s="120"/>
      <c r="J124" s="134"/>
    </row>
    <row r="125" spans="1:10" ht="19.5">
      <c r="A125" s="117"/>
      <c r="B125" s="118" t="s">
        <v>174</v>
      </c>
      <c r="C125" s="207"/>
      <c r="D125" s="110"/>
      <c r="E125" s="120"/>
      <c r="F125" s="120"/>
      <c r="G125" s="120"/>
      <c r="H125" s="120"/>
      <c r="I125" s="120"/>
      <c r="J125" s="134"/>
    </row>
    <row r="126" spans="1:10" ht="63">
      <c r="A126" s="117"/>
      <c r="B126" s="350" t="s">
        <v>175</v>
      </c>
      <c r="C126" s="203" t="s">
        <v>156</v>
      </c>
      <c r="D126" s="119" t="s">
        <v>176</v>
      </c>
      <c r="E126" s="120"/>
      <c r="F126" s="120"/>
      <c r="G126" s="120"/>
      <c r="H126" s="120"/>
      <c r="I126" s="120"/>
      <c r="J126" s="134"/>
    </row>
    <row r="127" spans="1:10" ht="47.25">
      <c r="A127" s="117"/>
      <c r="B127" s="351"/>
      <c r="C127" s="198" t="s">
        <v>177</v>
      </c>
      <c r="D127" s="119" t="s">
        <v>178</v>
      </c>
      <c r="E127" s="120"/>
      <c r="F127" s="120"/>
      <c r="G127" s="120"/>
      <c r="H127" s="120"/>
      <c r="I127" s="120"/>
      <c r="J127" s="134"/>
    </row>
    <row r="128" spans="1:10" ht="47.25">
      <c r="A128" s="117"/>
      <c r="B128" s="351"/>
      <c r="C128" s="200" t="s">
        <v>179</v>
      </c>
      <c r="D128" s="119" t="s">
        <v>180</v>
      </c>
      <c r="E128" s="120"/>
      <c r="F128" s="120"/>
      <c r="G128" s="120"/>
      <c r="H128" s="120"/>
      <c r="I128" s="120"/>
      <c r="J128" s="134"/>
    </row>
    <row r="129" spans="1:10" ht="15.75">
      <c r="A129" s="117"/>
      <c r="B129" s="351"/>
      <c r="C129" s="200" t="s">
        <v>181</v>
      </c>
      <c r="D129" s="119" t="s">
        <v>180</v>
      </c>
      <c r="E129" s="120"/>
      <c r="F129" s="120"/>
      <c r="G129" s="120"/>
      <c r="H129" s="120"/>
      <c r="I129" s="120"/>
      <c r="J129" s="134"/>
    </row>
    <row r="130" spans="1:10" ht="31.5">
      <c r="A130" s="117"/>
      <c r="B130" s="351"/>
      <c r="C130" s="200" t="s">
        <v>182</v>
      </c>
      <c r="D130" s="119" t="s">
        <v>183</v>
      </c>
      <c r="E130" s="120"/>
      <c r="F130" s="120"/>
      <c r="G130" s="120"/>
      <c r="H130" s="120"/>
      <c r="I130" s="120"/>
      <c r="J130" s="134"/>
    </row>
    <row r="131" spans="1:10" ht="47.25">
      <c r="A131" s="117"/>
      <c r="B131" s="351"/>
      <c r="C131" s="200" t="s">
        <v>184</v>
      </c>
      <c r="D131" s="119" t="s">
        <v>185</v>
      </c>
      <c r="E131" s="120"/>
      <c r="F131" s="120"/>
      <c r="G131" s="120"/>
      <c r="H131" s="120"/>
      <c r="I131" s="120"/>
      <c r="J131" s="134"/>
    </row>
    <row r="132" spans="1:10" ht="47.25">
      <c r="A132" s="117"/>
      <c r="B132" s="351"/>
      <c r="C132" s="200" t="s">
        <v>186</v>
      </c>
      <c r="D132" s="119"/>
      <c r="E132" s="120"/>
      <c r="F132" s="120"/>
      <c r="G132" s="120"/>
      <c r="H132" s="120"/>
      <c r="I132" s="120"/>
      <c r="J132" s="134"/>
    </row>
    <row r="133" spans="1:10" ht="31.5">
      <c r="A133" s="117"/>
      <c r="B133" s="351"/>
      <c r="C133" s="200" t="s">
        <v>187</v>
      </c>
      <c r="D133" s="119"/>
      <c r="E133" s="120"/>
      <c r="F133" s="120"/>
      <c r="G133" s="120"/>
      <c r="H133" s="120"/>
      <c r="I133" s="120"/>
      <c r="J133" s="134"/>
    </row>
    <row r="134" spans="1:10" ht="15.75">
      <c r="A134" s="117"/>
      <c r="B134" s="351"/>
      <c r="C134" s="200" t="s">
        <v>188</v>
      </c>
      <c r="D134" s="119"/>
      <c r="E134" s="120"/>
      <c r="F134" s="120"/>
      <c r="G134" s="120"/>
      <c r="H134" s="120"/>
      <c r="I134" s="120"/>
      <c r="J134" s="134"/>
    </row>
    <row r="135" spans="1:10" ht="47.25">
      <c r="A135" s="117"/>
      <c r="B135" s="351"/>
      <c r="C135" s="198" t="s">
        <v>189</v>
      </c>
      <c r="D135" s="119"/>
      <c r="E135" s="120"/>
      <c r="F135" s="120"/>
      <c r="G135" s="120"/>
      <c r="H135" s="120"/>
      <c r="I135" s="120"/>
      <c r="J135" s="134"/>
    </row>
    <row r="136" spans="1:10" ht="31.5">
      <c r="A136" s="117"/>
      <c r="B136" s="351"/>
      <c r="C136" s="200" t="s">
        <v>190</v>
      </c>
      <c r="D136" s="119" t="s">
        <v>128</v>
      </c>
      <c r="E136" s="120"/>
      <c r="F136" s="120"/>
      <c r="G136" s="120"/>
      <c r="H136" s="120"/>
      <c r="I136" s="120"/>
      <c r="J136" s="134"/>
    </row>
    <row r="137" spans="1:10" ht="31.5">
      <c r="A137" s="117"/>
      <c r="B137" s="351"/>
      <c r="C137" s="200" t="s">
        <v>191</v>
      </c>
      <c r="D137" s="119" t="s">
        <v>128</v>
      </c>
      <c r="E137" s="120"/>
      <c r="F137" s="120"/>
      <c r="G137" s="120"/>
      <c r="H137" s="120"/>
      <c r="I137" s="120"/>
      <c r="J137" s="134"/>
    </row>
    <row r="138" spans="1:10" ht="31.5">
      <c r="A138" s="117"/>
      <c r="B138" s="351"/>
      <c r="C138" s="200" t="s">
        <v>192</v>
      </c>
      <c r="D138" s="119" t="s">
        <v>128</v>
      </c>
      <c r="E138" s="120"/>
      <c r="F138" s="120"/>
      <c r="G138" s="120"/>
      <c r="H138" s="120"/>
      <c r="I138" s="120"/>
      <c r="J138" s="134"/>
    </row>
    <row r="139" spans="1:10" ht="31.5">
      <c r="A139" s="117"/>
      <c r="B139" s="351"/>
      <c r="C139" s="198" t="s">
        <v>193</v>
      </c>
      <c r="D139" s="119"/>
      <c r="E139" s="120"/>
      <c r="F139" s="120"/>
      <c r="G139" s="120"/>
      <c r="H139" s="120"/>
      <c r="I139" s="120"/>
      <c r="J139" s="134"/>
    </row>
    <row r="140" spans="1:10" ht="15.75">
      <c r="A140" s="117"/>
      <c r="B140" s="351"/>
      <c r="C140" s="198" t="s">
        <v>194</v>
      </c>
      <c r="D140" s="119"/>
      <c r="E140" s="120"/>
      <c r="F140" s="120"/>
      <c r="G140" s="120"/>
      <c r="H140" s="120"/>
      <c r="I140" s="120"/>
      <c r="J140" s="134"/>
    </row>
    <row r="141" spans="1:10" ht="15.75">
      <c r="A141" s="117"/>
      <c r="B141" s="352"/>
      <c r="C141" s="210" t="s">
        <v>195</v>
      </c>
      <c r="D141" s="119"/>
      <c r="E141" s="120"/>
      <c r="F141" s="120"/>
      <c r="G141" s="120"/>
      <c r="H141" s="120"/>
      <c r="I141" s="120"/>
      <c r="J141" s="134"/>
    </row>
  </sheetData>
  <mergeCells count="64">
    <mergeCell ref="A27:A40"/>
    <mergeCell ref="A42:A46"/>
    <mergeCell ref="A41:J41"/>
    <mergeCell ref="B42:B45"/>
    <mergeCell ref="E37:E40"/>
    <mergeCell ref="F37:F40"/>
    <mergeCell ref="G37:G40"/>
    <mergeCell ref="H37:H40"/>
    <mergeCell ref="I37:I40"/>
    <mergeCell ref="J37:J40"/>
    <mergeCell ref="B31:B36"/>
    <mergeCell ref="B37:B40"/>
    <mergeCell ref="C37:C40"/>
    <mergeCell ref="D37:D40"/>
    <mergeCell ref="J29:J30"/>
    <mergeCell ref="B29:B30"/>
    <mergeCell ref="H29:H30"/>
    <mergeCell ref="I29:I30"/>
    <mergeCell ref="H18:H21"/>
    <mergeCell ref="I18:I21"/>
    <mergeCell ref="A5:A25"/>
    <mergeCell ref="F5:F9"/>
    <mergeCell ref="G5:G9"/>
    <mergeCell ref="H5:H9"/>
    <mergeCell ref="I5:I9"/>
    <mergeCell ref="B5:B9"/>
    <mergeCell ref="C5:C9"/>
    <mergeCell ref="C29:C30"/>
    <mergeCell ref="D29:D30"/>
    <mergeCell ref="E29:E30"/>
    <mergeCell ref="F29:F30"/>
    <mergeCell ref="G29:G30"/>
    <mergeCell ref="J11:J17"/>
    <mergeCell ref="B18:B24"/>
    <mergeCell ref="C18:C24"/>
    <mergeCell ref="D18:D24"/>
    <mergeCell ref="E18:E21"/>
    <mergeCell ref="B11:B17"/>
    <mergeCell ref="C11:C17"/>
    <mergeCell ref="D11:D17"/>
    <mergeCell ref="E11:E17"/>
    <mergeCell ref="J18:J21"/>
    <mergeCell ref="F11:F17"/>
    <mergeCell ref="G11:G17"/>
    <mergeCell ref="H11:H17"/>
    <mergeCell ref="I11:I17"/>
    <mergeCell ref="F18:F21"/>
    <mergeCell ref="G18:G21"/>
    <mergeCell ref="A3:J4"/>
    <mergeCell ref="A26:J26"/>
    <mergeCell ref="B126:B141"/>
    <mergeCell ref="B104:B108"/>
    <mergeCell ref="B110:B111"/>
    <mergeCell ref="C110:C111"/>
    <mergeCell ref="B113:B117"/>
    <mergeCell ref="B120:B123"/>
    <mergeCell ref="B50:B59"/>
    <mergeCell ref="B62:B80"/>
    <mergeCell ref="D70:D71"/>
    <mergeCell ref="B83:B91"/>
    <mergeCell ref="B93:B101"/>
    <mergeCell ref="J5:J9"/>
    <mergeCell ref="D5:D9"/>
    <mergeCell ref="E5:E9"/>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60" zoomScaleNormal="60" workbookViewId="0">
      <pane xSplit="3" ySplit="2" topLeftCell="D45" activePane="bottomRight" state="frozen"/>
      <selection pane="topRight" activeCell="D1" sqref="D1"/>
      <selection pane="bottomLeft" activeCell="A3" sqref="A3"/>
      <selection pane="bottomRight" activeCell="D45" sqref="D45:I45"/>
    </sheetView>
  </sheetViews>
  <sheetFormatPr defaultColWidth="9.140625" defaultRowHeight="15"/>
  <cols>
    <col min="1" max="1" width="7.28515625" style="36" customWidth="1"/>
    <col min="2" max="2" width="20.7109375" style="37" customWidth="1"/>
    <col min="3" max="3" width="35.7109375" style="224" customWidth="1"/>
    <col min="4" max="4" width="35.7109375" style="37" customWidth="1"/>
    <col min="5" max="5" width="45.7109375" style="37" customWidth="1"/>
    <col min="6" max="6" width="35.7109375" style="38" customWidth="1"/>
    <col min="7" max="10" width="35.7109375" style="37" customWidth="1"/>
    <col min="11" max="16384" width="9.140625" style="37"/>
  </cols>
  <sheetData>
    <row r="1" spans="1:10" ht="69" customHeight="1" thickBot="1"/>
    <row r="2" spans="1:10" s="245" customFormat="1" ht="39.75" customHeight="1" thickBot="1">
      <c r="A2" s="240"/>
      <c r="B2" s="240"/>
      <c r="C2" s="246" t="s">
        <v>840</v>
      </c>
      <c r="D2" s="247" t="s">
        <v>55</v>
      </c>
      <c r="E2" s="247" t="s">
        <v>1</v>
      </c>
      <c r="F2" s="248" t="s">
        <v>343</v>
      </c>
      <c r="G2" s="247" t="s">
        <v>344</v>
      </c>
      <c r="H2" s="247" t="s">
        <v>345</v>
      </c>
      <c r="I2" s="247" t="s">
        <v>346</v>
      </c>
      <c r="J2" s="249" t="s">
        <v>347</v>
      </c>
    </row>
    <row r="3" spans="1:10" ht="15.75" customHeight="1">
      <c r="A3" s="393" t="s">
        <v>816</v>
      </c>
      <c r="B3" s="393"/>
      <c r="C3" s="393"/>
      <c r="D3" s="393"/>
      <c r="E3" s="393"/>
      <c r="F3" s="393"/>
      <c r="G3" s="393"/>
      <c r="H3" s="393"/>
      <c r="I3" s="393"/>
      <c r="J3" s="393"/>
    </row>
    <row r="4" spans="1:10" ht="8.25" customHeight="1">
      <c r="A4" s="394"/>
      <c r="B4" s="394"/>
      <c r="C4" s="394"/>
      <c r="D4" s="394"/>
      <c r="E4" s="394"/>
      <c r="F4" s="394"/>
      <c r="G4" s="394"/>
      <c r="H4" s="394"/>
      <c r="I4" s="394"/>
      <c r="J4" s="394"/>
    </row>
    <row r="5" spans="1:10" ht="15" customHeight="1">
      <c r="A5" s="398" t="s">
        <v>819</v>
      </c>
      <c r="B5" s="399" t="s">
        <v>7</v>
      </c>
      <c r="C5" s="400" t="s">
        <v>489</v>
      </c>
      <c r="D5" s="362" t="s">
        <v>350</v>
      </c>
      <c r="E5" s="362" t="s">
        <v>351</v>
      </c>
      <c r="F5" s="362" t="s">
        <v>661</v>
      </c>
      <c r="G5" s="362" t="s">
        <v>348</v>
      </c>
      <c r="H5" s="362" t="s">
        <v>662</v>
      </c>
      <c r="I5" s="362" t="s">
        <v>663</v>
      </c>
      <c r="J5" s="362" t="s">
        <v>349</v>
      </c>
    </row>
    <row r="6" spans="1:10">
      <c r="A6" s="398"/>
      <c r="B6" s="399"/>
      <c r="C6" s="400"/>
      <c r="D6" s="362"/>
      <c r="E6" s="363"/>
      <c r="F6" s="362"/>
      <c r="G6" s="363"/>
      <c r="H6" s="363"/>
      <c r="I6" s="362"/>
      <c r="J6" s="362"/>
    </row>
    <row r="7" spans="1:10">
      <c r="A7" s="398"/>
      <c r="B7" s="399"/>
      <c r="C7" s="400"/>
      <c r="D7" s="362"/>
      <c r="E7" s="363"/>
      <c r="F7" s="362"/>
      <c r="G7" s="363"/>
      <c r="H7" s="363"/>
      <c r="I7" s="362"/>
      <c r="J7" s="362"/>
    </row>
    <row r="8" spans="1:10" ht="153" customHeight="1">
      <c r="A8" s="398"/>
      <c r="B8" s="399"/>
      <c r="C8" s="400"/>
      <c r="D8" s="362"/>
      <c r="E8" s="363"/>
      <c r="F8" s="362"/>
      <c r="G8" s="363"/>
      <c r="H8" s="363"/>
      <c r="I8" s="362"/>
      <c r="J8" s="362"/>
    </row>
    <row r="9" spans="1:10" ht="234.75" customHeight="1">
      <c r="A9" s="398"/>
      <c r="B9" s="399"/>
      <c r="C9" s="400"/>
      <c r="D9" s="362"/>
      <c r="E9" s="363"/>
      <c r="F9" s="362"/>
      <c r="G9" s="363"/>
      <c r="H9" s="363"/>
      <c r="I9" s="362"/>
      <c r="J9" s="362"/>
    </row>
    <row r="10" spans="1:10" ht="409.6" customHeight="1">
      <c r="A10" s="398"/>
      <c r="B10" s="113" t="s">
        <v>14</v>
      </c>
      <c r="C10" s="214" t="s">
        <v>352</v>
      </c>
      <c r="D10" s="104" t="s">
        <v>358</v>
      </c>
      <c r="E10" s="94" t="s">
        <v>869</v>
      </c>
      <c r="F10" s="114" t="s">
        <v>353</v>
      </c>
      <c r="G10" s="115" t="s">
        <v>354</v>
      </c>
      <c r="H10" s="114" t="s">
        <v>355</v>
      </c>
      <c r="I10" s="94" t="s">
        <v>356</v>
      </c>
      <c r="J10" s="98" t="s">
        <v>357</v>
      </c>
    </row>
    <row r="11" spans="1:10" ht="15.75" customHeight="1">
      <c r="A11" s="398"/>
      <c r="B11" s="399" t="s">
        <v>19</v>
      </c>
      <c r="C11" s="400" t="s">
        <v>359</v>
      </c>
      <c r="D11" s="379"/>
      <c r="E11" s="362" t="s">
        <v>363</v>
      </c>
      <c r="F11" s="404" t="s">
        <v>671</v>
      </c>
      <c r="G11" s="363" t="s">
        <v>360</v>
      </c>
      <c r="H11" s="362" t="s">
        <v>871</v>
      </c>
      <c r="I11" s="362" t="s">
        <v>361</v>
      </c>
      <c r="J11" s="362" t="s">
        <v>362</v>
      </c>
    </row>
    <row r="12" spans="1:10" ht="15.75" customHeight="1">
      <c r="A12" s="398"/>
      <c r="B12" s="399"/>
      <c r="C12" s="400"/>
      <c r="D12" s="379"/>
      <c r="E12" s="363"/>
      <c r="F12" s="404"/>
      <c r="G12" s="363"/>
      <c r="H12" s="362"/>
      <c r="I12" s="362"/>
      <c r="J12" s="362"/>
    </row>
    <row r="13" spans="1:10">
      <c r="A13" s="398"/>
      <c r="B13" s="399"/>
      <c r="C13" s="400"/>
      <c r="D13" s="379"/>
      <c r="E13" s="363"/>
      <c r="F13" s="404"/>
      <c r="G13" s="363"/>
      <c r="H13" s="362"/>
      <c r="I13" s="362"/>
      <c r="J13" s="362"/>
    </row>
    <row r="14" spans="1:10">
      <c r="A14" s="398"/>
      <c r="B14" s="399"/>
      <c r="C14" s="400"/>
      <c r="D14" s="379"/>
      <c r="E14" s="363"/>
      <c r="F14" s="404"/>
      <c r="G14" s="363"/>
      <c r="H14" s="362"/>
      <c r="I14" s="362"/>
      <c r="J14" s="362"/>
    </row>
    <row r="15" spans="1:10">
      <c r="A15" s="398"/>
      <c r="B15" s="399"/>
      <c r="C15" s="400"/>
      <c r="D15" s="379"/>
      <c r="E15" s="363"/>
      <c r="F15" s="404"/>
      <c r="G15" s="363"/>
      <c r="H15" s="362"/>
      <c r="I15" s="362"/>
      <c r="J15" s="362"/>
    </row>
    <row r="16" spans="1:10">
      <c r="A16" s="398"/>
      <c r="B16" s="399"/>
      <c r="C16" s="400"/>
      <c r="D16" s="379"/>
      <c r="E16" s="363"/>
      <c r="F16" s="404"/>
      <c r="G16" s="363"/>
      <c r="H16" s="362"/>
      <c r="I16" s="362"/>
      <c r="J16" s="362"/>
    </row>
    <row r="17" spans="1:10" ht="274.5" customHeight="1">
      <c r="A17" s="398"/>
      <c r="B17" s="399"/>
      <c r="C17" s="400"/>
      <c r="D17" s="379"/>
      <c r="E17" s="363"/>
      <c r="F17" s="404"/>
      <c r="G17" s="363"/>
      <c r="H17" s="362"/>
      <c r="I17" s="362"/>
      <c r="J17" s="362"/>
    </row>
    <row r="18" spans="1:10" ht="48.75" customHeight="1">
      <c r="A18" s="398"/>
      <c r="B18" s="399" t="s">
        <v>26</v>
      </c>
      <c r="C18" s="400" t="s">
        <v>364</v>
      </c>
      <c r="D18" s="362" t="s">
        <v>367</v>
      </c>
      <c r="E18" s="374" t="s">
        <v>667</v>
      </c>
      <c r="F18" s="362" t="s">
        <v>365</v>
      </c>
      <c r="G18" s="362" t="s">
        <v>664</v>
      </c>
      <c r="H18" s="362" t="s">
        <v>366</v>
      </c>
      <c r="I18" s="374" t="s">
        <v>665</v>
      </c>
      <c r="J18" s="362" t="s">
        <v>666</v>
      </c>
    </row>
    <row r="19" spans="1:10">
      <c r="A19" s="398"/>
      <c r="B19" s="399"/>
      <c r="C19" s="400"/>
      <c r="D19" s="362"/>
      <c r="E19" s="375"/>
      <c r="F19" s="362"/>
      <c r="G19" s="362"/>
      <c r="H19" s="362"/>
      <c r="I19" s="402"/>
      <c r="J19" s="362"/>
    </row>
    <row r="20" spans="1:10">
      <c r="A20" s="398"/>
      <c r="B20" s="399"/>
      <c r="C20" s="400"/>
      <c r="D20" s="362"/>
      <c r="E20" s="375"/>
      <c r="F20" s="362"/>
      <c r="G20" s="362"/>
      <c r="H20" s="362"/>
      <c r="I20" s="402"/>
      <c r="J20" s="362"/>
    </row>
    <row r="21" spans="1:10" ht="114" customHeight="1">
      <c r="A21" s="398"/>
      <c r="B21" s="399"/>
      <c r="C21" s="400"/>
      <c r="D21" s="362"/>
      <c r="E21" s="375"/>
      <c r="F21" s="362"/>
      <c r="G21" s="362"/>
      <c r="H21" s="362"/>
      <c r="I21" s="402"/>
      <c r="J21" s="362"/>
    </row>
    <row r="22" spans="1:10" ht="10.5" hidden="1" customHeight="1">
      <c r="A22" s="398"/>
      <c r="B22" s="399"/>
      <c r="C22" s="400"/>
      <c r="D22" s="106"/>
      <c r="E22" s="108"/>
      <c r="F22" s="362"/>
      <c r="G22" s="106"/>
      <c r="H22" s="106"/>
      <c r="I22" s="106"/>
      <c r="J22" s="106"/>
    </row>
    <row r="23" spans="1:10" ht="15" hidden="1" customHeight="1">
      <c r="A23" s="398"/>
      <c r="B23" s="399"/>
      <c r="C23" s="400"/>
      <c r="D23" s="106"/>
      <c r="E23" s="108"/>
      <c r="F23" s="362"/>
      <c r="G23" s="106"/>
      <c r="H23" s="106"/>
      <c r="I23" s="106"/>
      <c r="J23" s="106"/>
    </row>
    <row r="24" spans="1:10" ht="15" hidden="1" customHeight="1">
      <c r="A24" s="398"/>
      <c r="B24" s="399"/>
      <c r="C24" s="400"/>
      <c r="D24" s="106"/>
      <c r="E24" s="108"/>
      <c r="F24" s="362"/>
      <c r="G24" s="106"/>
      <c r="H24" s="106"/>
      <c r="I24" s="106"/>
      <c r="J24" s="106"/>
    </row>
    <row r="25" spans="1:10" ht="131.25" customHeight="1">
      <c r="A25" s="398"/>
      <c r="B25" s="105" t="s">
        <v>31</v>
      </c>
      <c r="C25" s="214" t="s">
        <v>368</v>
      </c>
      <c r="D25" s="116" t="s">
        <v>374</v>
      </c>
      <c r="E25" s="94" t="s">
        <v>375</v>
      </c>
      <c r="F25" s="103" t="s">
        <v>369</v>
      </c>
      <c r="G25" s="115" t="s">
        <v>370</v>
      </c>
      <c r="H25" s="115" t="s">
        <v>371</v>
      </c>
      <c r="I25" s="115" t="s">
        <v>372</v>
      </c>
      <c r="J25" s="98" t="s">
        <v>373</v>
      </c>
    </row>
    <row r="26" spans="1:10" ht="29.25" customHeight="1">
      <c r="A26" s="403" t="s">
        <v>820</v>
      </c>
      <c r="B26" s="403"/>
      <c r="C26" s="403"/>
      <c r="D26" s="403"/>
      <c r="E26" s="403"/>
      <c r="F26" s="403"/>
      <c r="G26" s="403"/>
      <c r="H26" s="403"/>
      <c r="I26" s="403"/>
      <c r="J26" s="403"/>
    </row>
    <row r="27" spans="1:10" ht="396.95" customHeight="1">
      <c r="A27" s="398" t="s">
        <v>819</v>
      </c>
      <c r="B27" s="105" t="s">
        <v>376</v>
      </c>
      <c r="C27" s="214" t="s">
        <v>377</v>
      </c>
      <c r="D27" s="98" t="s">
        <v>380</v>
      </c>
      <c r="E27" s="98" t="s">
        <v>381</v>
      </c>
      <c r="F27" s="114" t="s">
        <v>378</v>
      </c>
      <c r="G27" s="212" t="s">
        <v>872</v>
      </c>
      <c r="H27" s="115" t="s">
        <v>379</v>
      </c>
      <c r="I27" s="88" t="s">
        <v>668</v>
      </c>
      <c r="J27" s="101" t="s">
        <v>669</v>
      </c>
    </row>
    <row r="28" spans="1:10" ht="279.75" customHeight="1">
      <c r="A28" s="398"/>
      <c r="B28" s="105" t="s">
        <v>36</v>
      </c>
      <c r="C28" s="214" t="s">
        <v>383</v>
      </c>
      <c r="D28" s="98" t="s">
        <v>673</v>
      </c>
      <c r="E28" s="94" t="s">
        <v>672</v>
      </c>
      <c r="F28" s="94" t="s">
        <v>382</v>
      </c>
      <c r="G28" s="212" t="s">
        <v>384</v>
      </c>
      <c r="H28" s="101" t="s">
        <v>656</v>
      </c>
      <c r="I28" s="116" t="s">
        <v>385</v>
      </c>
      <c r="J28" s="98" t="s">
        <v>386</v>
      </c>
    </row>
    <row r="29" spans="1:10" ht="15" customHeight="1">
      <c r="A29" s="398"/>
      <c r="B29" s="399" t="s">
        <v>387</v>
      </c>
      <c r="C29" s="400" t="s">
        <v>388</v>
      </c>
      <c r="D29" s="362" t="s">
        <v>875</v>
      </c>
      <c r="E29" s="362" t="s">
        <v>393</v>
      </c>
      <c r="F29" s="374" t="s">
        <v>657</v>
      </c>
      <c r="G29" s="362" t="s">
        <v>389</v>
      </c>
      <c r="H29" s="362" t="s">
        <v>390</v>
      </c>
      <c r="I29" s="362" t="s">
        <v>391</v>
      </c>
      <c r="J29" s="362" t="s">
        <v>392</v>
      </c>
    </row>
    <row r="30" spans="1:10" ht="409.6" customHeight="1">
      <c r="A30" s="398"/>
      <c r="B30" s="399"/>
      <c r="C30" s="400"/>
      <c r="D30" s="362"/>
      <c r="E30" s="362"/>
      <c r="F30" s="374"/>
      <c r="G30" s="362"/>
      <c r="H30" s="362"/>
      <c r="I30" s="362"/>
      <c r="J30" s="362"/>
    </row>
    <row r="31" spans="1:10" ht="396.75" customHeight="1">
      <c r="A31" s="398"/>
      <c r="B31" s="399" t="s">
        <v>41</v>
      </c>
      <c r="C31" s="214" t="s">
        <v>394</v>
      </c>
      <c r="D31" s="304"/>
      <c r="E31" s="312"/>
      <c r="F31" s="98" t="s">
        <v>873</v>
      </c>
      <c r="G31" s="314"/>
      <c r="H31" s="314"/>
      <c r="I31" s="314"/>
      <c r="J31" s="314"/>
    </row>
    <row r="32" spans="1:10" ht="396.75" customHeight="1">
      <c r="A32" s="398"/>
      <c r="B32" s="399"/>
      <c r="C32" s="214" t="s">
        <v>396</v>
      </c>
      <c r="D32" s="315"/>
      <c r="E32" s="312"/>
      <c r="F32" s="314"/>
      <c r="G32" s="101" t="s">
        <v>874</v>
      </c>
      <c r="H32" s="314"/>
      <c r="I32" s="314"/>
      <c r="J32" s="314"/>
    </row>
    <row r="33" spans="1:10" ht="343.5" customHeight="1">
      <c r="A33" s="398"/>
      <c r="B33" s="399"/>
      <c r="C33" s="214" t="s">
        <v>397</v>
      </c>
      <c r="D33" s="315"/>
      <c r="E33" s="312"/>
      <c r="F33" s="314"/>
      <c r="G33" s="314"/>
      <c r="H33" s="98" t="s">
        <v>398</v>
      </c>
      <c r="I33" s="98" t="s">
        <v>399</v>
      </c>
      <c r="J33" s="314"/>
    </row>
    <row r="34" spans="1:10" ht="261.75" customHeight="1">
      <c r="A34" s="398"/>
      <c r="B34" s="399"/>
      <c r="C34" s="214" t="s">
        <v>674</v>
      </c>
      <c r="D34" s="315"/>
      <c r="E34" s="312"/>
      <c r="F34" s="314"/>
      <c r="G34" s="314"/>
      <c r="H34" s="314"/>
      <c r="I34" s="314"/>
      <c r="J34" s="98" t="s">
        <v>400</v>
      </c>
    </row>
    <row r="35" spans="1:10" ht="324.75" customHeight="1">
      <c r="A35" s="398"/>
      <c r="B35" s="399"/>
      <c r="C35" s="214" t="s">
        <v>675</v>
      </c>
      <c r="D35" s="116" t="s">
        <v>395</v>
      </c>
      <c r="E35" s="312"/>
      <c r="F35" s="314"/>
      <c r="G35" s="314"/>
      <c r="H35" s="314"/>
      <c r="I35" s="314"/>
      <c r="J35" s="314"/>
    </row>
    <row r="36" spans="1:10" ht="338.25" customHeight="1">
      <c r="A36" s="398"/>
      <c r="B36" s="399"/>
      <c r="C36" s="214" t="s">
        <v>676</v>
      </c>
      <c r="D36" s="315"/>
      <c r="E36" s="94" t="s">
        <v>870</v>
      </c>
      <c r="F36" s="314"/>
      <c r="G36" s="314"/>
      <c r="H36" s="314"/>
      <c r="I36" s="314"/>
      <c r="J36" s="304"/>
    </row>
    <row r="37" spans="1:10" ht="15" customHeight="1">
      <c r="A37" s="398"/>
      <c r="B37" s="399" t="s">
        <v>43</v>
      </c>
      <c r="C37" s="400" t="s">
        <v>401</v>
      </c>
      <c r="D37" s="362" t="s">
        <v>407</v>
      </c>
      <c r="E37" s="362" t="s">
        <v>408</v>
      </c>
      <c r="F37" s="362" t="s">
        <v>402</v>
      </c>
      <c r="G37" s="362" t="s">
        <v>403</v>
      </c>
      <c r="H37" s="362" t="s">
        <v>404</v>
      </c>
      <c r="I37" s="362" t="s">
        <v>405</v>
      </c>
      <c r="J37" s="362" t="s">
        <v>406</v>
      </c>
    </row>
    <row r="38" spans="1:10">
      <c r="A38" s="398"/>
      <c r="B38" s="399"/>
      <c r="C38" s="401"/>
      <c r="D38" s="362"/>
      <c r="E38" s="362"/>
      <c r="F38" s="363"/>
      <c r="G38" s="362"/>
      <c r="H38" s="362"/>
      <c r="I38" s="362"/>
      <c r="J38" s="362"/>
    </row>
    <row r="39" spans="1:10" ht="15.75" customHeight="1">
      <c r="A39" s="398"/>
      <c r="B39" s="399"/>
      <c r="C39" s="401"/>
      <c r="D39" s="362"/>
      <c r="E39" s="362"/>
      <c r="F39" s="363"/>
      <c r="G39" s="362"/>
      <c r="H39" s="362"/>
      <c r="I39" s="362"/>
      <c r="J39" s="362"/>
    </row>
    <row r="40" spans="1:10" ht="345.75" customHeight="1">
      <c r="A40" s="398"/>
      <c r="B40" s="399"/>
      <c r="C40" s="401"/>
      <c r="D40" s="362"/>
      <c r="E40" s="362"/>
      <c r="F40" s="363"/>
      <c r="G40" s="362"/>
      <c r="H40" s="362"/>
      <c r="I40" s="362"/>
      <c r="J40" s="362"/>
    </row>
    <row r="41" spans="1:10" ht="31.5" customHeight="1">
      <c r="A41" s="397" t="s">
        <v>818</v>
      </c>
      <c r="B41" s="397"/>
      <c r="C41" s="397"/>
      <c r="D41" s="397"/>
      <c r="E41" s="397"/>
      <c r="F41" s="397"/>
      <c r="G41" s="397"/>
      <c r="H41" s="397"/>
      <c r="I41" s="397"/>
      <c r="J41" s="397"/>
    </row>
    <row r="42" spans="1:10" s="48" customFormat="1" ht="156" customHeight="1">
      <c r="A42" s="396" t="s">
        <v>819</v>
      </c>
      <c r="B42" s="395" t="s">
        <v>409</v>
      </c>
      <c r="C42" s="214" t="s">
        <v>410</v>
      </c>
      <c r="D42" s="314"/>
      <c r="E42" s="314"/>
      <c r="F42" s="86" t="s">
        <v>670</v>
      </c>
      <c r="G42" s="316"/>
      <c r="H42" s="316"/>
      <c r="I42" s="316"/>
      <c r="J42" s="316"/>
    </row>
    <row r="43" spans="1:10" s="48" customFormat="1" ht="85.5" customHeight="1">
      <c r="A43" s="396"/>
      <c r="B43" s="395"/>
      <c r="C43" s="214" t="s">
        <v>411</v>
      </c>
      <c r="D43" s="314"/>
      <c r="E43" s="314"/>
      <c r="F43" s="316"/>
      <c r="G43" s="86" t="s">
        <v>658</v>
      </c>
      <c r="H43" s="316"/>
      <c r="I43" s="316"/>
      <c r="J43" s="316"/>
    </row>
    <row r="44" spans="1:10" s="48" customFormat="1" ht="90" customHeight="1">
      <c r="A44" s="396"/>
      <c r="B44" s="395"/>
      <c r="C44" s="214" t="s">
        <v>412</v>
      </c>
      <c r="D44" s="314"/>
      <c r="E44" s="314"/>
      <c r="F44" s="316"/>
      <c r="G44" s="316"/>
      <c r="H44" s="112" t="s">
        <v>413</v>
      </c>
      <c r="I44" s="111" t="s">
        <v>414</v>
      </c>
      <c r="J44" s="316"/>
    </row>
    <row r="45" spans="1:10" s="48" customFormat="1" ht="167.25" customHeight="1">
      <c r="A45" s="396"/>
      <c r="B45" s="395"/>
      <c r="C45" s="214" t="s">
        <v>415</v>
      </c>
      <c r="D45" s="314"/>
      <c r="E45" s="314"/>
      <c r="F45" s="316"/>
      <c r="G45" s="316"/>
      <c r="H45" s="316"/>
      <c r="I45" s="316"/>
      <c r="J45" s="111" t="s">
        <v>416</v>
      </c>
    </row>
    <row r="46" spans="1:10" ht="409.6" customHeight="1">
      <c r="A46" s="396"/>
      <c r="B46" s="105" t="s">
        <v>53</v>
      </c>
      <c r="C46" s="215"/>
      <c r="D46" s="106"/>
      <c r="E46" s="88" t="s">
        <v>660</v>
      </c>
      <c r="F46" s="88" t="s">
        <v>659</v>
      </c>
      <c r="G46" s="209"/>
      <c r="H46" s="209"/>
      <c r="I46" s="209"/>
      <c r="J46" s="209"/>
    </row>
    <row r="47" spans="1:10">
      <c r="C47" s="213"/>
    </row>
    <row r="48" spans="1:10">
      <c r="C48" s="213"/>
    </row>
    <row r="49" spans="2:10" ht="84" customHeight="1">
      <c r="B49" s="50" t="s">
        <v>417</v>
      </c>
      <c r="C49" s="216" t="s">
        <v>418</v>
      </c>
      <c r="D49" s="51" t="s">
        <v>419</v>
      </c>
      <c r="J49" s="49"/>
    </row>
    <row r="50" spans="2:10" ht="69" customHeight="1">
      <c r="B50" s="53" t="s">
        <v>420</v>
      </c>
      <c r="C50" s="217" t="s">
        <v>130</v>
      </c>
      <c r="D50" s="53" t="s">
        <v>421</v>
      </c>
    </row>
    <row r="51" spans="2:10" ht="30.75" customHeight="1">
      <c r="B51" s="54"/>
      <c r="C51" s="217" t="s">
        <v>131</v>
      </c>
      <c r="D51" s="53" t="s">
        <v>422</v>
      </c>
    </row>
    <row r="52" spans="2:10" ht="31.5">
      <c r="B52" s="54"/>
      <c r="C52" s="217" t="s">
        <v>423</v>
      </c>
      <c r="D52" s="53" t="s">
        <v>424</v>
      </c>
    </row>
    <row r="53" spans="2:10" ht="33.75" customHeight="1">
      <c r="B53" s="54"/>
      <c r="C53" s="217" t="s">
        <v>425</v>
      </c>
      <c r="D53" s="53" t="s">
        <v>426</v>
      </c>
    </row>
    <row r="54" spans="2:10" ht="54" customHeight="1">
      <c r="B54" s="54"/>
      <c r="C54" s="217" t="s">
        <v>427</v>
      </c>
      <c r="D54" s="53" t="s">
        <v>428</v>
      </c>
    </row>
    <row r="55" spans="2:10" ht="67.5" customHeight="1">
      <c r="B55" s="54"/>
      <c r="C55" s="218" t="s">
        <v>134</v>
      </c>
      <c r="D55" s="53" t="s">
        <v>429</v>
      </c>
    </row>
    <row r="56" spans="2:10" ht="85.5" customHeight="1">
      <c r="B56" s="54"/>
      <c r="C56" s="218" t="s">
        <v>135</v>
      </c>
      <c r="D56" s="53" t="s">
        <v>430</v>
      </c>
    </row>
    <row r="57" spans="2:10" ht="76.5" customHeight="1">
      <c r="B57" s="54"/>
      <c r="C57" s="218" t="s">
        <v>136</v>
      </c>
      <c r="D57" s="53" t="s">
        <v>431</v>
      </c>
    </row>
    <row r="58" spans="2:10" ht="51" customHeight="1">
      <c r="B58" s="54"/>
      <c r="C58" s="218" t="s">
        <v>138</v>
      </c>
      <c r="D58" s="55" t="s">
        <v>432</v>
      </c>
    </row>
    <row r="59" spans="2:10" ht="55.5" customHeight="1">
      <c r="B59" s="54"/>
      <c r="C59" s="218" t="s">
        <v>139</v>
      </c>
      <c r="D59" s="53" t="s">
        <v>433</v>
      </c>
    </row>
    <row r="60" spans="2:10" ht="21.75" customHeight="1">
      <c r="B60" s="56"/>
      <c r="C60" s="219"/>
      <c r="D60" s="45" t="s">
        <v>434</v>
      </c>
    </row>
    <row r="61" spans="2:10" ht="66" customHeight="1">
      <c r="B61" s="50" t="s">
        <v>435</v>
      </c>
      <c r="C61" s="220" t="s">
        <v>142</v>
      </c>
      <c r="D61" s="57" t="s">
        <v>436</v>
      </c>
    </row>
    <row r="62" spans="2:10" ht="60.75" customHeight="1">
      <c r="B62" s="52" t="s">
        <v>143</v>
      </c>
      <c r="C62" s="218" t="s">
        <v>144</v>
      </c>
      <c r="D62" s="58" t="s">
        <v>437</v>
      </c>
    </row>
    <row r="63" spans="2:10" ht="27.75" customHeight="1">
      <c r="B63" s="59"/>
      <c r="C63" s="218" t="s">
        <v>146</v>
      </c>
      <c r="D63" s="58" t="s">
        <v>438</v>
      </c>
    </row>
    <row r="64" spans="2:10" ht="47.25">
      <c r="B64" s="59"/>
      <c r="C64" s="218" t="s">
        <v>147</v>
      </c>
      <c r="D64" s="60" t="s">
        <v>439</v>
      </c>
    </row>
    <row r="65" spans="2:4" ht="30.75" customHeight="1">
      <c r="B65" s="59"/>
      <c r="C65" s="218" t="s">
        <v>149</v>
      </c>
      <c r="D65" s="58" t="s">
        <v>440</v>
      </c>
    </row>
    <row r="66" spans="2:4" ht="45.75" customHeight="1">
      <c r="B66" s="59"/>
      <c r="C66" s="221" t="s">
        <v>151</v>
      </c>
      <c r="D66" s="58" t="s">
        <v>441</v>
      </c>
    </row>
    <row r="67" spans="2:4" ht="21.75" customHeight="1">
      <c r="B67" s="59"/>
      <c r="C67" s="222"/>
      <c r="D67" s="58" t="s">
        <v>442</v>
      </c>
    </row>
    <row r="68" spans="2:4" ht="23.25" customHeight="1">
      <c r="B68" s="59"/>
      <c r="C68" s="222"/>
      <c r="D68" s="58" t="s">
        <v>443</v>
      </c>
    </row>
    <row r="69" spans="2:4" ht="21.75" customHeight="1">
      <c r="B69" s="59"/>
      <c r="C69" s="222"/>
      <c r="D69" s="58" t="s">
        <v>444</v>
      </c>
    </row>
    <row r="70" spans="2:4" ht="21.75" customHeight="1">
      <c r="B70" s="61"/>
      <c r="C70" s="223"/>
      <c r="D70" s="211" t="s">
        <v>445</v>
      </c>
    </row>
    <row r="71" spans="2:4" ht="23.25" customHeight="1"/>
  </sheetData>
  <mergeCells count="53">
    <mergeCell ref="A5:A25"/>
    <mergeCell ref="D5:D9"/>
    <mergeCell ref="H5:H9"/>
    <mergeCell ref="I5:I9"/>
    <mergeCell ref="J5:J9"/>
    <mergeCell ref="E5:E9"/>
    <mergeCell ref="B5:B9"/>
    <mergeCell ref="C5:C9"/>
    <mergeCell ref="F5:F9"/>
    <mergeCell ref="G5:G9"/>
    <mergeCell ref="G18:G21"/>
    <mergeCell ref="B11:B17"/>
    <mergeCell ref="C11:C17"/>
    <mergeCell ref="F11:F17"/>
    <mergeCell ref="G11:G17"/>
    <mergeCell ref="E18:E21"/>
    <mergeCell ref="H29:H30"/>
    <mergeCell ref="I29:I30"/>
    <mergeCell ref="J29:J30"/>
    <mergeCell ref="H11:H17"/>
    <mergeCell ref="I11:I17"/>
    <mergeCell ref="J11:J17"/>
    <mergeCell ref="H18:H21"/>
    <mergeCell ref="I18:I21"/>
    <mergeCell ref="J18:J21"/>
    <mergeCell ref="A26:J26"/>
    <mergeCell ref="D11:D17"/>
    <mergeCell ref="D18:D21"/>
    <mergeCell ref="E11:E17"/>
    <mergeCell ref="B18:B24"/>
    <mergeCell ref="C18:C24"/>
    <mergeCell ref="F18:F24"/>
    <mergeCell ref="E29:E30"/>
    <mergeCell ref="B29:B30"/>
    <mergeCell ref="C29:C30"/>
    <mergeCell ref="F29:F30"/>
    <mergeCell ref="G29:G30"/>
    <mergeCell ref="A3:J4"/>
    <mergeCell ref="B42:B45"/>
    <mergeCell ref="G37:G40"/>
    <mergeCell ref="H37:H40"/>
    <mergeCell ref="I37:I40"/>
    <mergeCell ref="J37:J40"/>
    <mergeCell ref="A42:A46"/>
    <mergeCell ref="A41:J41"/>
    <mergeCell ref="D37:D40"/>
    <mergeCell ref="A27:A40"/>
    <mergeCell ref="E37:E40"/>
    <mergeCell ref="B31:B36"/>
    <mergeCell ref="B37:B40"/>
    <mergeCell ref="C37:C40"/>
    <mergeCell ref="F37:F40"/>
    <mergeCell ref="D29:D30"/>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7"/>
  <sheetViews>
    <sheetView zoomScale="60" zoomScaleNormal="60" workbookViewId="0">
      <selection activeCell="L49" sqref="L49"/>
    </sheetView>
  </sheetViews>
  <sheetFormatPr defaultColWidth="9.140625" defaultRowHeight="15.75"/>
  <cols>
    <col min="1" max="1" width="9.140625" style="155"/>
    <col min="2" max="2" width="20.7109375" style="156" customWidth="1"/>
    <col min="3" max="3" width="60.7109375" style="265" customWidth="1"/>
    <col min="4" max="5" width="70.7109375" style="157" customWidth="1"/>
    <col min="6" max="10" width="9.140625" style="37"/>
    <col min="11" max="11" width="9.140625" style="37" customWidth="1"/>
    <col min="12" max="16384" width="9.140625" style="37"/>
  </cols>
  <sheetData>
    <row r="1" spans="1:5" ht="18" customHeight="1">
      <c r="A1" s="36"/>
      <c r="B1" s="225"/>
      <c r="C1" s="257"/>
      <c r="D1" s="38"/>
      <c r="E1" s="38"/>
    </row>
    <row r="2" spans="1:5" s="245" customFormat="1" ht="39.950000000000003" customHeight="1">
      <c r="A2" s="240"/>
      <c r="B2" s="250"/>
      <c r="C2" s="231" t="s">
        <v>840</v>
      </c>
      <c r="D2" s="232" t="s">
        <v>636</v>
      </c>
      <c r="E2" s="233" t="s">
        <v>641</v>
      </c>
    </row>
    <row r="3" spans="1:5" ht="20.100000000000001" customHeight="1">
      <c r="A3" s="413" t="s">
        <v>816</v>
      </c>
      <c r="B3" s="413"/>
      <c r="C3" s="413"/>
      <c r="D3" s="413"/>
      <c r="E3" s="413"/>
    </row>
    <row r="4" spans="1:5" ht="20.100000000000001" customHeight="1">
      <c r="A4" s="414"/>
      <c r="B4" s="414"/>
      <c r="C4" s="414"/>
      <c r="D4" s="414"/>
      <c r="E4" s="414"/>
    </row>
    <row r="5" spans="1:5" ht="15" customHeight="1">
      <c r="A5" s="415" t="s">
        <v>819</v>
      </c>
      <c r="B5" s="406" t="s">
        <v>7</v>
      </c>
      <c r="C5" s="405" t="s">
        <v>449</v>
      </c>
      <c r="D5" s="364" t="s">
        <v>703</v>
      </c>
      <c r="E5" s="364" t="s">
        <v>707</v>
      </c>
    </row>
    <row r="6" spans="1:5" ht="15" customHeight="1">
      <c r="A6" s="416"/>
      <c r="B6" s="406"/>
      <c r="C6" s="405"/>
      <c r="D6" s="364"/>
      <c r="E6" s="364"/>
    </row>
    <row r="7" spans="1:5" ht="15" customHeight="1">
      <c r="A7" s="416"/>
      <c r="B7" s="406"/>
      <c r="C7" s="405"/>
      <c r="D7" s="364"/>
      <c r="E7" s="364"/>
    </row>
    <row r="8" spans="1:5" ht="15" customHeight="1">
      <c r="A8" s="416"/>
      <c r="B8" s="406"/>
      <c r="C8" s="405"/>
      <c r="D8" s="364"/>
      <c r="E8" s="364"/>
    </row>
    <row r="9" spans="1:5" ht="201" customHeight="1">
      <c r="A9" s="416"/>
      <c r="B9" s="406"/>
      <c r="C9" s="405"/>
      <c r="D9" s="364"/>
      <c r="E9" s="364"/>
    </row>
    <row r="10" spans="1:5" ht="71.25" customHeight="1">
      <c r="A10" s="416"/>
      <c r="B10" s="150" t="s">
        <v>14</v>
      </c>
      <c r="C10" s="151" t="s">
        <v>450</v>
      </c>
      <c r="D10" s="109" t="s">
        <v>639</v>
      </c>
      <c r="E10" s="258" t="s">
        <v>709</v>
      </c>
    </row>
    <row r="11" spans="1:5" ht="15.75" customHeight="1">
      <c r="A11" s="416"/>
      <c r="B11" s="406" t="s">
        <v>19</v>
      </c>
      <c r="C11" s="405" t="s">
        <v>452</v>
      </c>
      <c r="D11" s="373" t="s">
        <v>637</v>
      </c>
      <c r="E11" s="364" t="s">
        <v>710</v>
      </c>
    </row>
    <row r="12" spans="1:5" ht="15.75" customHeight="1">
      <c r="A12" s="416"/>
      <c r="B12" s="406"/>
      <c r="C12" s="405"/>
      <c r="D12" s="373"/>
      <c r="E12" s="364"/>
    </row>
    <row r="13" spans="1:5" ht="15" customHeight="1">
      <c r="A13" s="416"/>
      <c r="B13" s="406"/>
      <c r="C13" s="405"/>
      <c r="D13" s="373"/>
      <c r="E13" s="364"/>
    </row>
    <row r="14" spans="1:5" ht="15" customHeight="1">
      <c r="A14" s="416"/>
      <c r="B14" s="406"/>
      <c r="C14" s="405"/>
      <c r="D14" s="373"/>
      <c r="E14" s="364"/>
    </row>
    <row r="15" spans="1:5" ht="15" customHeight="1">
      <c r="A15" s="416"/>
      <c r="B15" s="406"/>
      <c r="C15" s="405"/>
      <c r="D15" s="373"/>
      <c r="E15" s="364"/>
    </row>
    <row r="16" spans="1:5" ht="15" customHeight="1">
      <c r="A16" s="416"/>
      <c r="B16" s="406"/>
      <c r="C16" s="405"/>
      <c r="D16" s="373"/>
      <c r="E16" s="364"/>
    </row>
    <row r="17" spans="1:5" ht="53.25" customHeight="1">
      <c r="A17" s="416"/>
      <c r="B17" s="406"/>
      <c r="C17" s="405"/>
      <c r="D17" s="373"/>
      <c r="E17" s="364"/>
    </row>
    <row r="18" spans="1:5" ht="15" customHeight="1">
      <c r="A18" s="416"/>
      <c r="B18" s="406" t="s">
        <v>26</v>
      </c>
      <c r="C18" s="405" t="s">
        <v>454</v>
      </c>
      <c r="D18" s="364" t="s">
        <v>711</v>
      </c>
      <c r="E18" s="419"/>
    </row>
    <row r="19" spans="1:5" ht="15" customHeight="1">
      <c r="A19" s="416"/>
      <c r="B19" s="406"/>
      <c r="C19" s="405"/>
      <c r="D19" s="364"/>
      <c r="E19" s="419"/>
    </row>
    <row r="20" spans="1:5" ht="15" customHeight="1">
      <c r="A20" s="416"/>
      <c r="B20" s="406"/>
      <c r="C20" s="405"/>
      <c r="D20" s="364"/>
      <c r="E20" s="419"/>
    </row>
    <row r="21" spans="1:5" ht="15" customHeight="1">
      <c r="A21" s="416"/>
      <c r="B21" s="406"/>
      <c r="C21" s="405"/>
      <c r="D21" s="364"/>
      <c r="E21" s="419"/>
    </row>
    <row r="22" spans="1:5" ht="15" customHeight="1">
      <c r="A22" s="416"/>
      <c r="B22" s="406"/>
      <c r="C22" s="405"/>
      <c r="D22" s="364"/>
      <c r="E22" s="419"/>
    </row>
    <row r="23" spans="1:5" ht="5.25" customHeight="1">
      <c r="A23" s="416"/>
      <c r="B23" s="406"/>
      <c r="C23" s="405"/>
      <c r="D23" s="364"/>
      <c r="E23" s="419"/>
    </row>
    <row r="24" spans="1:5" ht="29.25" hidden="1" customHeight="1">
      <c r="A24" s="416"/>
      <c r="B24" s="406"/>
      <c r="C24" s="405"/>
      <c r="D24" s="364"/>
      <c r="E24" s="419"/>
    </row>
    <row r="25" spans="1:5" ht="45" customHeight="1">
      <c r="A25" s="417"/>
      <c r="B25" s="150" t="s">
        <v>31</v>
      </c>
      <c r="C25" s="151" t="s">
        <v>456</v>
      </c>
      <c r="D25" s="152" t="s">
        <v>640</v>
      </c>
      <c r="E25" s="159"/>
    </row>
    <row r="26" spans="1:5" ht="39.950000000000003" customHeight="1">
      <c r="A26" s="347" t="s">
        <v>820</v>
      </c>
      <c r="B26" s="348"/>
      <c r="C26" s="348"/>
      <c r="D26" s="348"/>
      <c r="E26" s="349"/>
    </row>
    <row r="27" spans="1:5" ht="239.25" customHeight="1">
      <c r="A27" s="411" t="s">
        <v>819</v>
      </c>
      <c r="B27" s="150" t="s">
        <v>376</v>
      </c>
      <c r="C27" s="151" t="s">
        <v>457</v>
      </c>
      <c r="D27" s="100" t="s">
        <v>638</v>
      </c>
      <c r="E27" s="100" t="s">
        <v>717</v>
      </c>
    </row>
    <row r="28" spans="1:5" ht="126.75" customHeight="1">
      <c r="A28" s="418"/>
      <c r="B28" s="150" t="s">
        <v>36</v>
      </c>
      <c r="C28" s="151" t="s">
        <v>459</v>
      </c>
      <c r="D28" s="100" t="s">
        <v>719</v>
      </c>
      <c r="E28" s="100" t="s">
        <v>718</v>
      </c>
    </row>
    <row r="29" spans="1:5" ht="15" customHeight="1">
      <c r="A29" s="418"/>
      <c r="B29" s="406" t="s">
        <v>387</v>
      </c>
      <c r="C29" s="405" t="s">
        <v>460</v>
      </c>
      <c r="D29" s="364" t="s">
        <v>704</v>
      </c>
      <c r="E29" s="364" t="s">
        <v>705</v>
      </c>
    </row>
    <row r="30" spans="1:5" ht="151.5" customHeight="1">
      <c r="A30" s="418"/>
      <c r="B30" s="406"/>
      <c r="C30" s="405"/>
      <c r="D30" s="364"/>
      <c r="E30" s="364"/>
    </row>
    <row r="31" spans="1:5" ht="15" customHeight="1">
      <c r="A31" s="418"/>
      <c r="B31" s="406" t="s">
        <v>41</v>
      </c>
      <c r="C31" s="259"/>
      <c r="D31" s="100"/>
      <c r="E31" s="159"/>
    </row>
    <row r="32" spans="1:5" ht="135.75" customHeight="1">
      <c r="A32" s="418"/>
      <c r="B32" s="406"/>
      <c r="C32" s="260" t="s">
        <v>463</v>
      </c>
      <c r="D32" s="100"/>
      <c r="E32" s="109"/>
    </row>
    <row r="33" spans="1:5" ht="44.25" customHeight="1">
      <c r="A33" s="418"/>
      <c r="B33" s="406"/>
      <c r="C33" s="261" t="s">
        <v>465</v>
      </c>
      <c r="D33" s="371" t="s">
        <v>712</v>
      </c>
      <c r="E33" s="159" t="s">
        <v>713</v>
      </c>
    </row>
    <row r="34" spans="1:5" ht="75" customHeight="1">
      <c r="A34" s="418"/>
      <c r="B34" s="406"/>
      <c r="C34" s="261" t="s">
        <v>467</v>
      </c>
      <c r="D34" s="407"/>
      <c r="E34" s="371" t="s">
        <v>720</v>
      </c>
    </row>
    <row r="35" spans="1:5" ht="87" customHeight="1">
      <c r="A35" s="418"/>
      <c r="B35" s="406"/>
      <c r="C35" s="261" t="s">
        <v>468</v>
      </c>
      <c r="D35" s="407"/>
      <c r="E35" s="407"/>
    </row>
    <row r="36" spans="1:5" ht="38.25" customHeight="1">
      <c r="A36" s="418"/>
      <c r="B36" s="406"/>
      <c r="C36" s="261" t="s">
        <v>469</v>
      </c>
      <c r="D36" s="408"/>
      <c r="E36" s="408"/>
    </row>
    <row r="37" spans="1:5" ht="50.25" customHeight="1">
      <c r="A37" s="418"/>
      <c r="B37" s="406"/>
      <c r="C37" s="261" t="s">
        <v>471</v>
      </c>
      <c r="D37" s="100" t="s">
        <v>721</v>
      </c>
      <c r="E37" s="109" t="s">
        <v>726</v>
      </c>
    </row>
    <row r="38" spans="1:5" ht="56.25" customHeight="1">
      <c r="A38" s="418"/>
      <c r="B38" s="406"/>
      <c r="C38" s="261" t="s">
        <v>49</v>
      </c>
      <c r="D38" s="100" t="s">
        <v>722</v>
      </c>
      <c r="E38" s="159"/>
    </row>
    <row r="39" spans="1:5" ht="35.25" customHeight="1">
      <c r="A39" s="418"/>
      <c r="B39" s="406"/>
      <c r="C39" s="261" t="s">
        <v>474</v>
      </c>
      <c r="D39" s="100" t="s">
        <v>724</v>
      </c>
      <c r="E39" s="159"/>
    </row>
    <row r="40" spans="1:5" ht="54" customHeight="1">
      <c r="A40" s="418"/>
      <c r="B40" s="406"/>
      <c r="C40" s="261" t="s">
        <v>476</v>
      </c>
      <c r="D40" s="100" t="s">
        <v>723</v>
      </c>
      <c r="E40" s="138" t="s">
        <v>730</v>
      </c>
    </row>
    <row r="41" spans="1:5" ht="37.5" customHeight="1">
      <c r="A41" s="418"/>
      <c r="B41" s="406"/>
      <c r="C41" s="261" t="s">
        <v>478</v>
      </c>
      <c r="D41" s="100" t="s">
        <v>725</v>
      </c>
      <c r="E41" s="262" t="s">
        <v>731</v>
      </c>
    </row>
    <row r="42" spans="1:5" ht="39" customHeight="1">
      <c r="A42" s="418"/>
      <c r="B42" s="406"/>
      <c r="C42" s="261" t="s">
        <v>50</v>
      </c>
      <c r="D42" s="159"/>
      <c r="E42" s="100" t="s">
        <v>729</v>
      </c>
    </row>
    <row r="43" spans="1:5" ht="39" customHeight="1">
      <c r="A43" s="418"/>
      <c r="B43" s="406"/>
      <c r="C43" s="261" t="s">
        <v>51</v>
      </c>
      <c r="D43" s="159"/>
      <c r="E43" s="100" t="s">
        <v>727</v>
      </c>
    </row>
    <row r="44" spans="1:5" ht="30.75" customHeight="1">
      <c r="A44" s="418"/>
      <c r="B44" s="406"/>
      <c r="C44" s="261" t="s">
        <v>52</v>
      </c>
      <c r="D44" s="159"/>
      <c r="E44" s="99" t="s">
        <v>728</v>
      </c>
    </row>
    <row r="45" spans="1:5" ht="70.5" customHeight="1">
      <c r="A45" s="418"/>
      <c r="B45" s="406"/>
      <c r="C45" s="263"/>
      <c r="D45" s="100"/>
      <c r="E45" s="159"/>
    </row>
    <row r="46" spans="1:5" ht="15" customHeight="1">
      <c r="A46" s="418"/>
      <c r="B46" s="406" t="s">
        <v>43</v>
      </c>
      <c r="C46" s="405" t="s">
        <v>484</v>
      </c>
      <c r="D46" s="364" t="s">
        <v>706</v>
      </c>
      <c r="E46" s="364" t="s">
        <v>708</v>
      </c>
    </row>
    <row r="47" spans="1:5" ht="15" customHeight="1">
      <c r="A47" s="418"/>
      <c r="B47" s="406"/>
      <c r="C47" s="405"/>
      <c r="D47" s="365"/>
      <c r="E47" s="364"/>
    </row>
    <row r="48" spans="1:5" ht="15" customHeight="1">
      <c r="A48" s="418"/>
      <c r="B48" s="406"/>
      <c r="C48" s="405"/>
      <c r="D48" s="365"/>
      <c r="E48" s="364"/>
    </row>
    <row r="49" spans="1:5" ht="239.25" customHeight="1">
      <c r="A49" s="412"/>
      <c r="B49" s="406"/>
      <c r="C49" s="405"/>
      <c r="D49" s="365"/>
      <c r="E49" s="364"/>
    </row>
    <row r="50" spans="1:5" ht="39.950000000000003" customHeight="1">
      <c r="A50" s="347" t="s">
        <v>818</v>
      </c>
      <c r="B50" s="409"/>
      <c r="C50" s="409"/>
      <c r="D50" s="409"/>
      <c r="E50" s="410"/>
    </row>
    <row r="51" spans="1:5" ht="215.25" customHeight="1">
      <c r="A51" s="411" t="s">
        <v>819</v>
      </c>
      <c r="B51" s="154" t="s">
        <v>486</v>
      </c>
      <c r="C51" s="151" t="s">
        <v>47</v>
      </c>
      <c r="D51" s="152" t="s">
        <v>714</v>
      </c>
      <c r="E51" s="109" t="s">
        <v>715</v>
      </c>
    </row>
    <row r="52" spans="1:5" ht="171" customHeight="1">
      <c r="A52" s="412"/>
      <c r="B52" s="150" t="s">
        <v>53</v>
      </c>
      <c r="C52" s="158" t="s">
        <v>487</v>
      </c>
      <c r="D52" s="152" t="s">
        <v>716</v>
      </c>
      <c r="E52" s="159"/>
    </row>
    <row r="53" spans="1:5">
      <c r="B53" s="168"/>
      <c r="C53" s="264"/>
    </row>
    <row r="54" spans="1:5">
      <c r="B54" s="168"/>
      <c r="C54" s="264"/>
    </row>
    <row r="55" spans="1:5">
      <c r="B55" s="168"/>
      <c r="C55" s="264"/>
    </row>
    <row r="56" spans="1:5">
      <c r="B56" s="168"/>
      <c r="C56" s="264"/>
    </row>
    <row r="57" spans="1:5">
      <c r="B57" s="168"/>
      <c r="C57" s="264"/>
    </row>
    <row r="58" spans="1:5">
      <c r="B58" s="168"/>
      <c r="C58" s="264"/>
    </row>
    <row r="59" spans="1:5">
      <c r="B59" s="168"/>
      <c r="C59" s="264"/>
    </row>
    <row r="60" spans="1:5">
      <c r="B60" s="168"/>
      <c r="C60" s="264"/>
    </row>
    <row r="61" spans="1:5">
      <c r="B61" s="168"/>
      <c r="C61" s="264"/>
    </row>
    <row r="62" spans="1:5">
      <c r="B62" s="168"/>
      <c r="C62" s="264"/>
    </row>
    <row r="63" spans="1:5">
      <c r="B63" s="168"/>
      <c r="C63" s="264"/>
    </row>
    <row r="64" spans="1:5">
      <c r="B64" s="168"/>
      <c r="C64" s="264"/>
    </row>
    <row r="65" spans="2:3">
      <c r="B65" s="168"/>
      <c r="C65" s="264"/>
    </row>
    <row r="66" spans="2:3">
      <c r="B66" s="168"/>
      <c r="C66" s="264"/>
    </row>
    <row r="67" spans="2:3">
      <c r="B67" s="168"/>
      <c r="C67" s="264"/>
    </row>
    <row r="68" spans="2:3">
      <c r="B68" s="168"/>
      <c r="C68" s="264"/>
    </row>
    <row r="69" spans="2:3">
      <c r="B69" s="168"/>
      <c r="C69" s="264"/>
    </row>
    <row r="70" spans="2:3">
      <c r="B70" s="168"/>
      <c r="C70" s="264"/>
    </row>
    <row r="71" spans="2:3">
      <c r="B71" s="168"/>
      <c r="C71" s="264"/>
    </row>
    <row r="72" spans="2:3">
      <c r="B72" s="168"/>
      <c r="C72" s="264"/>
    </row>
    <row r="73" spans="2:3">
      <c r="B73" s="168"/>
      <c r="C73" s="264"/>
    </row>
    <row r="74" spans="2:3">
      <c r="B74" s="168"/>
      <c r="C74" s="264"/>
    </row>
    <row r="75" spans="2:3">
      <c r="B75" s="168"/>
      <c r="C75" s="264"/>
    </row>
    <row r="76" spans="2:3">
      <c r="B76" s="168"/>
      <c r="C76" s="264"/>
    </row>
    <row r="77" spans="2:3">
      <c r="B77" s="168"/>
      <c r="C77" s="264"/>
    </row>
    <row r="78" spans="2:3">
      <c r="B78" s="168"/>
      <c r="C78" s="264"/>
    </row>
    <row r="79" spans="2:3">
      <c r="B79" s="168"/>
      <c r="C79" s="264"/>
    </row>
    <row r="80" spans="2:3">
      <c r="B80" s="168"/>
      <c r="C80" s="264"/>
    </row>
    <row r="81" spans="2:3">
      <c r="B81" s="168"/>
      <c r="C81" s="264"/>
    </row>
    <row r="82" spans="2:3">
      <c r="B82" s="168"/>
      <c r="C82" s="264"/>
    </row>
    <row r="83" spans="2:3">
      <c r="B83" s="168"/>
      <c r="C83" s="264"/>
    </row>
    <row r="84" spans="2:3">
      <c r="B84" s="168"/>
      <c r="C84" s="264"/>
    </row>
    <row r="85" spans="2:3">
      <c r="B85" s="168"/>
      <c r="C85" s="264"/>
    </row>
    <row r="86" spans="2:3">
      <c r="B86" s="168"/>
      <c r="C86" s="264"/>
    </row>
    <row r="87" spans="2:3">
      <c r="B87" s="168"/>
      <c r="C87" s="264"/>
    </row>
    <row r="88" spans="2:3">
      <c r="B88" s="168"/>
      <c r="C88" s="264"/>
    </row>
    <row r="89" spans="2:3">
      <c r="B89" s="168"/>
      <c r="C89" s="264"/>
    </row>
    <row r="90" spans="2:3">
      <c r="B90" s="168"/>
      <c r="C90" s="264"/>
    </row>
    <row r="91" spans="2:3">
      <c r="B91" s="168"/>
      <c r="C91" s="264"/>
    </row>
    <row r="92" spans="2:3">
      <c r="B92" s="168"/>
      <c r="C92" s="264"/>
    </row>
    <row r="93" spans="2:3">
      <c r="B93" s="168"/>
      <c r="C93" s="264"/>
    </row>
    <row r="94" spans="2:3">
      <c r="B94" s="168"/>
      <c r="C94" s="264"/>
    </row>
    <row r="95" spans="2:3">
      <c r="B95" s="168"/>
      <c r="C95" s="264"/>
    </row>
    <row r="96" spans="2:3">
      <c r="B96" s="168"/>
      <c r="C96" s="264"/>
    </row>
    <row r="97" spans="2:3">
      <c r="B97" s="168"/>
      <c r="C97" s="264"/>
    </row>
    <row r="98" spans="2:3">
      <c r="B98" s="168"/>
      <c r="C98" s="264"/>
    </row>
    <row r="99" spans="2:3">
      <c r="B99" s="168"/>
      <c r="C99" s="264"/>
    </row>
    <row r="100" spans="2:3">
      <c r="B100" s="168"/>
      <c r="C100" s="264"/>
    </row>
    <row r="101" spans="2:3">
      <c r="B101" s="168"/>
      <c r="C101" s="264"/>
    </row>
    <row r="102" spans="2:3">
      <c r="B102" s="168"/>
      <c r="C102" s="264"/>
    </row>
    <row r="103" spans="2:3">
      <c r="B103" s="168"/>
      <c r="C103" s="264"/>
    </row>
    <row r="104" spans="2:3">
      <c r="B104" s="168"/>
      <c r="C104" s="264"/>
    </row>
    <row r="105" spans="2:3">
      <c r="B105" s="168"/>
      <c r="C105" s="264"/>
    </row>
    <row r="106" spans="2:3">
      <c r="B106" s="168"/>
      <c r="C106" s="264"/>
    </row>
    <row r="107" spans="2:3">
      <c r="B107" s="168"/>
      <c r="C107" s="264"/>
    </row>
    <row r="108" spans="2:3">
      <c r="B108" s="168"/>
      <c r="C108" s="264"/>
    </row>
    <row r="109" spans="2:3">
      <c r="B109" s="168"/>
      <c r="C109" s="264"/>
    </row>
    <row r="110" spans="2:3">
      <c r="B110" s="168"/>
      <c r="C110" s="264"/>
    </row>
    <row r="111" spans="2:3">
      <c r="B111" s="168"/>
      <c r="C111" s="264"/>
    </row>
    <row r="112" spans="2:3">
      <c r="B112" s="168"/>
      <c r="C112" s="264"/>
    </row>
    <row r="113" spans="2:3">
      <c r="B113" s="168"/>
      <c r="C113" s="264"/>
    </row>
    <row r="114" spans="2:3">
      <c r="B114" s="168"/>
      <c r="C114" s="264"/>
    </row>
    <row r="115" spans="2:3">
      <c r="B115" s="168"/>
      <c r="C115" s="264"/>
    </row>
    <row r="116" spans="2:3">
      <c r="B116" s="168"/>
      <c r="C116" s="264"/>
    </row>
    <row r="117" spans="2:3">
      <c r="B117" s="168"/>
      <c r="C117" s="264"/>
    </row>
    <row r="118" spans="2:3">
      <c r="B118" s="168"/>
      <c r="C118" s="264"/>
    </row>
    <row r="119" spans="2:3">
      <c r="B119" s="168"/>
      <c r="C119" s="264"/>
    </row>
    <row r="120" spans="2:3">
      <c r="B120" s="168"/>
      <c r="C120" s="264"/>
    </row>
    <row r="121" spans="2:3">
      <c r="B121" s="168"/>
      <c r="C121" s="264"/>
    </row>
    <row r="122" spans="2:3">
      <c r="B122" s="168"/>
      <c r="C122" s="264"/>
    </row>
    <row r="123" spans="2:3">
      <c r="B123" s="168"/>
      <c r="C123" s="264"/>
    </row>
    <row r="124" spans="2:3">
      <c r="B124" s="168"/>
      <c r="C124" s="264"/>
    </row>
    <row r="125" spans="2:3">
      <c r="B125" s="168"/>
      <c r="C125" s="264"/>
    </row>
    <row r="126" spans="2:3">
      <c r="B126" s="168"/>
      <c r="C126" s="264"/>
    </row>
    <row r="127" spans="2:3">
      <c r="B127" s="168"/>
      <c r="C127" s="264"/>
    </row>
    <row r="128" spans="2:3">
      <c r="B128" s="168"/>
      <c r="C128" s="264"/>
    </row>
    <row r="129" spans="2:3">
      <c r="B129" s="168"/>
      <c r="C129" s="264"/>
    </row>
    <row r="130" spans="2:3">
      <c r="B130" s="168"/>
      <c r="C130" s="264"/>
    </row>
    <row r="131" spans="2:3">
      <c r="B131" s="168"/>
      <c r="C131" s="264"/>
    </row>
    <row r="132" spans="2:3">
      <c r="B132" s="168"/>
      <c r="C132" s="264"/>
    </row>
    <row r="133" spans="2:3">
      <c r="B133" s="168"/>
      <c r="C133" s="264"/>
    </row>
    <row r="134" spans="2:3">
      <c r="B134" s="168"/>
      <c r="C134" s="264"/>
    </row>
    <row r="135" spans="2:3">
      <c r="B135" s="168"/>
      <c r="C135" s="264"/>
    </row>
    <row r="136" spans="2:3">
      <c r="B136" s="168"/>
      <c r="C136" s="264"/>
    </row>
    <row r="137" spans="2:3">
      <c r="B137" s="168"/>
      <c r="C137" s="264"/>
    </row>
    <row r="138" spans="2:3">
      <c r="B138" s="168"/>
      <c r="C138" s="264"/>
    </row>
    <row r="139" spans="2:3">
      <c r="B139" s="168"/>
      <c r="C139" s="264"/>
    </row>
    <row r="140" spans="2:3">
      <c r="B140" s="168"/>
      <c r="C140" s="264"/>
    </row>
    <row r="141" spans="2:3">
      <c r="B141" s="168"/>
      <c r="C141" s="264"/>
    </row>
    <row r="142" spans="2:3">
      <c r="B142" s="168"/>
      <c r="C142" s="264"/>
    </row>
    <row r="143" spans="2:3">
      <c r="B143" s="168"/>
      <c r="C143" s="264"/>
    </row>
    <row r="144" spans="2:3">
      <c r="B144" s="168"/>
      <c r="C144" s="264"/>
    </row>
    <row r="145" spans="2:3">
      <c r="B145" s="168"/>
      <c r="C145" s="264"/>
    </row>
    <row r="146" spans="2:3">
      <c r="B146" s="168"/>
      <c r="C146" s="264"/>
    </row>
    <row r="147" spans="2:3">
      <c r="B147" s="168"/>
      <c r="C147" s="264"/>
    </row>
    <row r="148" spans="2:3">
      <c r="B148" s="168"/>
      <c r="C148" s="264"/>
    </row>
    <row r="149" spans="2:3">
      <c r="B149" s="168"/>
      <c r="C149" s="264"/>
    </row>
    <row r="150" spans="2:3">
      <c r="B150" s="168"/>
      <c r="C150" s="264"/>
    </row>
    <row r="151" spans="2:3">
      <c r="B151" s="168"/>
      <c r="C151" s="264"/>
    </row>
    <row r="152" spans="2:3">
      <c r="B152" s="168"/>
      <c r="C152" s="264"/>
    </row>
    <row r="153" spans="2:3">
      <c r="B153" s="168"/>
      <c r="C153" s="264"/>
    </row>
    <row r="154" spans="2:3">
      <c r="B154" s="168"/>
      <c r="C154" s="264"/>
    </row>
    <row r="155" spans="2:3">
      <c r="B155" s="168"/>
      <c r="C155" s="264"/>
    </row>
    <row r="156" spans="2:3">
      <c r="B156" s="168"/>
      <c r="C156" s="264"/>
    </row>
    <row r="157" spans="2:3">
      <c r="B157" s="168"/>
      <c r="C157" s="264"/>
    </row>
    <row r="158" spans="2:3">
      <c r="B158" s="168"/>
      <c r="C158" s="264"/>
    </row>
    <row r="159" spans="2:3">
      <c r="B159" s="168"/>
      <c r="C159" s="264"/>
    </row>
    <row r="160" spans="2:3">
      <c r="B160" s="168"/>
      <c r="C160" s="264"/>
    </row>
    <row r="161" spans="2:3">
      <c r="B161" s="168"/>
      <c r="C161" s="264"/>
    </row>
    <row r="162" spans="2:3">
      <c r="B162" s="168"/>
      <c r="C162" s="264"/>
    </row>
    <row r="163" spans="2:3">
      <c r="B163" s="168"/>
      <c r="C163" s="264"/>
    </row>
    <row r="164" spans="2:3">
      <c r="B164" s="168"/>
      <c r="C164" s="264"/>
    </row>
    <row r="165" spans="2:3">
      <c r="B165" s="168"/>
      <c r="C165" s="264"/>
    </row>
    <row r="166" spans="2:3">
      <c r="B166" s="168"/>
      <c r="C166" s="264"/>
    </row>
    <row r="167" spans="2:3">
      <c r="B167" s="168"/>
      <c r="C167" s="264"/>
    </row>
    <row r="168" spans="2:3">
      <c r="B168" s="168"/>
      <c r="C168" s="264"/>
    </row>
    <row r="169" spans="2:3">
      <c r="B169" s="168"/>
      <c r="C169" s="264"/>
    </row>
    <row r="170" spans="2:3">
      <c r="B170" s="168"/>
      <c r="C170" s="264"/>
    </row>
    <row r="171" spans="2:3">
      <c r="B171" s="168"/>
      <c r="C171" s="264"/>
    </row>
    <row r="172" spans="2:3">
      <c r="B172" s="168"/>
      <c r="C172" s="264"/>
    </row>
    <row r="173" spans="2:3">
      <c r="B173" s="168"/>
      <c r="C173" s="264"/>
    </row>
    <row r="174" spans="2:3">
      <c r="B174" s="168"/>
      <c r="C174" s="264"/>
    </row>
    <row r="175" spans="2:3">
      <c r="B175" s="168"/>
      <c r="C175" s="264"/>
    </row>
    <row r="176" spans="2:3">
      <c r="B176" s="168"/>
      <c r="C176" s="264"/>
    </row>
    <row r="177" spans="2:3">
      <c r="B177" s="168"/>
      <c r="C177" s="264"/>
    </row>
    <row r="178" spans="2:3">
      <c r="B178" s="168"/>
      <c r="C178" s="264"/>
    </row>
    <row r="179" spans="2:3">
      <c r="B179" s="168"/>
      <c r="C179" s="264"/>
    </row>
    <row r="180" spans="2:3">
      <c r="B180" s="168"/>
      <c r="C180" s="264"/>
    </row>
    <row r="181" spans="2:3">
      <c r="B181" s="168"/>
      <c r="C181" s="264"/>
    </row>
    <row r="182" spans="2:3">
      <c r="B182" s="168"/>
      <c r="C182" s="264"/>
    </row>
    <row r="183" spans="2:3">
      <c r="B183" s="168"/>
      <c r="C183" s="264"/>
    </row>
    <row r="184" spans="2:3">
      <c r="B184" s="168"/>
      <c r="C184" s="264"/>
    </row>
    <row r="185" spans="2:3">
      <c r="B185" s="168"/>
      <c r="C185" s="264"/>
    </row>
    <row r="186" spans="2:3">
      <c r="B186" s="168"/>
      <c r="C186" s="264"/>
    </row>
    <row r="187" spans="2:3">
      <c r="B187" s="168"/>
      <c r="C187" s="264"/>
    </row>
    <row r="188" spans="2:3">
      <c r="B188" s="168"/>
      <c r="C188" s="264"/>
    </row>
    <row r="189" spans="2:3">
      <c r="B189" s="168"/>
      <c r="C189" s="264"/>
    </row>
    <row r="190" spans="2:3">
      <c r="B190" s="168"/>
      <c r="C190" s="264"/>
    </row>
    <row r="191" spans="2:3">
      <c r="B191" s="168"/>
      <c r="C191" s="264"/>
    </row>
    <row r="192" spans="2:3">
      <c r="B192" s="168"/>
      <c r="C192" s="264"/>
    </row>
    <row r="193" spans="2:3">
      <c r="B193" s="168"/>
      <c r="C193" s="264"/>
    </row>
    <row r="194" spans="2:3">
      <c r="B194" s="168"/>
      <c r="C194" s="264"/>
    </row>
    <row r="195" spans="2:3">
      <c r="B195" s="168"/>
      <c r="C195" s="264"/>
    </row>
    <row r="196" spans="2:3">
      <c r="B196" s="168"/>
      <c r="C196" s="264"/>
    </row>
    <row r="197" spans="2:3">
      <c r="B197" s="168"/>
      <c r="C197" s="264"/>
    </row>
    <row r="198" spans="2:3">
      <c r="B198" s="168"/>
      <c r="C198" s="264"/>
    </row>
    <row r="199" spans="2:3">
      <c r="B199" s="168"/>
      <c r="C199" s="264"/>
    </row>
    <row r="200" spans="2:3">
      <c r="B200" s="168"/>
      <c r="C200" s="264"/>
    </row>
    <row r="201" spans="2:3">
      <c r="B201" s="168"/>
      <c r="C201" s="264"/>
    </row>
    <row r="202" spans="2:3">
      <c r="B202" s="168"/>
      <c r="C202" s="264"/>
    </row>
    <row r="203" spans="2:3">
      <c r="B203" s="168"/>
      <c r="C203" s="264"/>
    </row>
    <row r="204" spans="2:3">
      <c r="B204" s="168"/>
      <c r="C204" s="264"/>
    </row>
    <row r="205" spans="2:3">
      <c r="B205" s="168"/>
      <c r="C205" s="264"/>
    </row>
    <row r="206" spans="2:3">
      <c r="B206" s="168"/>
      <c r="C206" s="264"/>
    </row>
    <row r="207" spans="2:3">
      <c r="B207" s="168"/>
      <c r="C207" s="264"/>
    </row>
    <row r="208" spans="2:3">
      <c r="B208" s="168"/>
      <c r="C208" s="264"/>
    </row>
    <row r="209" spans="2:3">
      <c r="B209" s="168"/>
      <c r="C209" s="264"/>
    </row>
    <row r="210" spans="2:3">
      <c r="B210" s="168"/>
      <c r="C210" s="264"/>
    </row>
    <row r="211" spans="2:3">
      <c r="B211" s="168"/>
      <c r="C211" s="264"/>
    </row>
    <row r="212" spans="2:3">
      <c r="B212" s="168"/>
      <c r="C212" s="264"/>
    </row>
    <row r="213" spans="2:3">
      <c r="B213" s="168"/>
      <c r="C213" s="264"/>
    </row>
    <row r="214" spans="2:3">
      <c r="B214" s="168"/>
      <c r="C214" s="264"/>
    </row>
    <row r="215" spans="2:3">
      <c r="B215" s="168"/>
      <c r="C215" s="264"/>
    </row>
    <row r="216" spans="2:3">
      <c r="B216" s="168"/>
      <c r="C216" s="264"/>
    </row>
    <row r="217" spans="2:3">
      <c r="B217" s="168"/>
      <c r="C217" s="264"/>
    </row>
    <row r="218" spans="2:3">
      <c r="B218" s="168"/>
      <c r="C218" s="264"/>
    </row>
    <row r="219" spans="2:3">
      <c r="B219" s="168"/>
      <c r="C219" s="264"/>
    </row>
    <row r="220" spans="2:3">
      <c r="B220" s="168"/>
      <c r="C220" s="264"/>
    </row>
    <row r="221" spans="2:3">
      <c r="B221" s="168"/>
      <c r="C221" s="264"/>
    </row>
    <row r="222" spans="2:3">
      <c r="B222" s="168"/>
      <c r="C222" s="264"/>
    </row>
    <row r="223" spans="2:3">
      <c r="B223" s="168"/>
      <c r="C223" s="264"/>
    </row>
    <row r="224" spans="2:3">
      <c r="B224" s="168"/>
      <c r="C224" s="264"/>
    </row>
    <row r="225" spans="2:3">
      <c r="B225" s="168"/>
      <c r="C225" s="264"/>
    </row>
    <row r="226" spans="2:3">
      <c r="B226" s="168"/>
      <c r="C226" s="264"/>
    </row>
    <row r="227" spans="2:3">
      <c r="B227" s="168"/>
      <c r="C227" s="264"/>
    </row>
    <row r="228" spans="2:3">
      <c r="B228" s="168"/>
      <c r="C228" s="264"/>
    </row>
    <row r="229" spans="2:3">
      <c r="B229" s="168"/>
      <c r="C229" s="264"/>
    </row>
    <row r="230" spans="2:3">
      <c r="B230" s="168"/>
      <c r="C230" s="264"/>
    </row>
    <row r="231" spans="2:3">
      <c r="B231" s="168"/>
      <c r="C231" s="264"/>
    </row>
    <row r="232" spans="2:3">
      <c r="B232" s="168"/>
      <c r="C232" s="264"/>
    </row>
    <row r="233" spans="2:3">
      <c r="B233" s="168"/>
      <c r="C233" s="264"/>
    </row>
    <row r="234" spans="2:3">
      <c r="B234" s="168"/>
      <c r="C234" s="264"/>
    </row>
    <row r="235" spans="2:3">
      <c r="B235" s="168"/>
      <c r="C235" s="264"/>
    </row>
    <row r="236" spans="2:3">
      <c r="B236" s="168"/>
      <c r="C236" s="264"/>
    </row>
    <row r="237" spans="2:3">
      <c r="B237" s="168"/>
      <c r="C237" s="264"/>
    </row>
    <row r="238" spans="2:3">
      <c r="B238" s="168"/>
      <c r="C238" s="264"/>
    </row>
    <row r="239" spans="2:3">
      <c r="B239" s="168"/>
      <c r="C239" s="264"/>
    </row>
    <row r="240" spans="2:3">
      <c r="B240" s="168"/>
      <c r="C240" s="264"/>
    </row>
    <row r="241" spans="2:3">
      <c r="B241" s="168"/>
      <c r="C241" s="264"/>
    </row>
    <row r="242" spans="2:3">
      <c r="B242" s="168"/>
      <c r="C242" s="264"/>
    </row>
    <row r="243" spans="2:3">
      <c r="B243" s="168"/>
      <c r="C243" s="264"/>
    </row>
    <row r="244" spans="2:3">
      <c r="B244" s="168"/>
      <c r="C244" s="264"/>
    </row>
    <row r="245" spans="2:3">
      <c r="B245" s="168"/>
      <c r="C245" s="264"/>
    </row>
    <row r="246" spans="2:3">
      <c r="B246" s="168"/>
      <c r="C246" s="264"/>
    </row>
    <row r="247" spans="2:3">
      <c r="B247" s="168"/>
      <c r="C247" s="264"/>
    </row>
    <row r="248" spans="2:3">
      <c r="B248" s="168"/>
      <c r="C248" s="264"/>
    </row>
    <row r="249" spans="2:3">
      <c r="B249" s="168"/>
      <c r="C249" s="264"/>
    </row>
    <row r="250" spans="2:3">
      <c r="B250" s="168"/>
      <c r="C250" s="264"/>
    </row>
    <row r="251" spans="2:3">
      <c r="B251" s="168"/>
      <c r="C251" s="264"/>
    </row>
    <row r="252" spans="2:3">
      <c r="B252" s="168"/>
      <c r="C252" s="264"/>
    </row>
    <row r="253" spans="2:3">
      <c r="B253" s="168"/>
      <c r="C253" s="264"/>
    </row>
    <row r="254" spans="2:3">
      <c r="B254" s="168"/>
      <c r="C254" s="264"/>
    </row>
    <row r="255" spans="2:3">
      <c r="B255" s="168"/>
      <c r="C255" s="264"/>
    </row>
    <row r="256" spans="2:3">
      <c r="B256" s="168"/>
      <c r="C256" s="264"/>
    </row>
    <row r="257" spans="2:3">
      <c r="B257" s="168"/>
      <c r="C257" s="264"/>
    </row>
    <row r="258" spans="2:3">
      <c r="B258" s="168"/>
      <c r="C258" s="264"/>
    </row>
    <row r="259" spans="2:3">
      <c r="B259" s="168"/>
      <c r="C259" s="264"/>
    </row>
    <row r="260" spans="2:3">
      <c r="B260" s="168"/>
      <c r="C260" s="264"/>
    </row>
    <row r="261" spans="2:3">
      <c r="B261" s="168"/>
      <c r="C261" s="264"/>
    </row>
    <row r="262" spans="2:3">
      <c r="B262" s="168"/>
      <c r="C262" s="264"/>
    </row>
    <row r="263" spans="2:3">
      <c r="B263" s="168"/>
      <c r="C263" s="264"/>
    </row>
    <row r="264" spans="2:3">
      <c r="B264" s="168"/>
      <c r="C264" s="264"/>
    </row>
    <row r="265" spans="2:3">
      <c r="B265" s="168"/>
      <c r="C265" s="264"/>
    </row>
    <row r="266" spans="2:3">
      <c r="B266" s="168"/>
      <c r="C266" s="264"/>
    </row>
    <row r="267" spans="2:3">
      <c r="B267" s="168"/>
      <c r="C267" s="264"/>
    </row>
    <row r="268" spans="2:3">
      <c r="B268" s="168"/>
      <c r="C268" s="264"/>
    </row>
    <row r="269" spans="2:3">
      <c r="B269" s="168"/>
      <c r="C269" s="264"/>
    </row>
    <row r="270" spans="2:3">
      <c r="B270" s="168"/>
      <c r="C270" s="264"/>
    </row>
    <row r="271" spans="2:3">
      <c r="B271" s="168"/>
      <c r="C271" s="264"/>
    </row>
    <row r="272" spans="2:3">
      <c r="B272" s="168"/>
      <c r="C272" s="264"/>
    </row>
    <row r="273" spans="2:3">
      <c r="B273" s="168"/>
      <c r="C273" s="264"/>
    </row>
    <row r="274" spans="2:3">
      <c r="B274" s="168"/>
      <c r="C274" s="264"/>
    </row>
    <row r="275" spans="2:3">
      <c r="B275" s="168"/>
      <c r="C275" s="264"/>
    </row>
    <row r="276" spans="2:3">
      <c r="B276" s="168"/>
      <c r="C276" s="264"/>
    </row>
    <row r="277" spans="2:3">
      <c r="B277" s="168"/>
      <c r="C277" s="264"/>
    </row>
    <row r="278" spans="2:3">
      <c r="B278" s="168"/>
      <c r="C278" s="264"/>
    </row>
    <row r="279" spans="2:3">
      <c r="B279" s="168"/>
      <c r="C279" s="264"/>
    </row>
    <row r="280" spans="2:3">
      <c r="B280" s="168"/>
      <c r="C280" s="264"/>
    </row>
    <row r="281" spans="2:3">
      <c r="B281" s="168"/>
      <c r="C281" s="264"/>
    </row>
    <row r="282" spans="2:3">
      <c r="B282" s="168"/>
      <c r="C282" s="264"/>
    </row>
    <row r="283" spans="2:3">
      <c r="B283" s="168"/>
      <c r="C283" s="264"/>
    </row>
    <row r="284" spans="2:3">
      <c r="B284" s="168"/>
      <c r="C284" s="264"/>
    </row>
    <row r="285" spans="2:3">
      <c r="B285" s="168"/>
      <c r="C285" s="264"/>
    </row>
    <row r="286" spans="2:3">
      <c r="B286" s="168"/>
      <c r="C286" s="264"/>
    </row>
    <row r="287" spans="2:3">
      <c r="B287" s="168"/>
      <c r="C287" s="264"/>
    </row>
    <row r="288" spans="2:3">
      <c r="B288" s="168"/>
      <c r="C288" s="264"/>
    </row>
    <row r="289" spans="2:3">
      <c r="B289" s="168"/>
      <c r="C289" s="264"/>
    </row>
    <row r="290" spans="2:3">
      <c r="B290" s="168"/>
      <c r="C290" s="264"/>
    </row>
    <row r="291" spans="2:3">
      <c r="B291" s="168"/>
      <c r="C291" s="264"/>
    </row>
    <row r="292" spans="2:3">
      <c r="B292" s="168"/>
      <c r="C292" s="264"/>
    </row>
    <row r="293" spans="2:3">
      <c r="B293" s="168"/>
      <c r="C293" s="264"/>
    </row>
    <row r="294" spans="2:3">
      <c r="B294" s="168"/>
      <c r="C294" s="264"/>
    </row>
    <row r="295" spans="2:3">
      <c r="B295" s="168"/>
      <c r="C295" s="264"/>
    </row>
    <row r="296" spans="2:3">
      <c r="B296" s="168"/>
      <c r="C296" s="264"/>
    </row>
    <row r="297" spans="2:3">
      <c r="B297" s="168"/>
      <c r="C297" s="264"/>
    </row>
    <row r="298" spans="2:3">
      <c r="B298" s="168"/>
      <c r="C298" s="264"/>
    </row>
    <row r="299" spans="2:3">
      <c r="B299" s="168"/>
      <c r="C299" s="264"/>
    </row>
    <row r="300" spans="2:3">
      <c r="B300" s="168"/>
      <c r="C300" s="264"/>
    </row>
    <row r="301" spans="2:3">
      <c r="B301" s="168"/>
      <c r="C301" s="264"/>
    </row>
    <row r="302" spans="2:3">
      <c r="B302" s="168"/>
      <c r="C302" s="264"/>
    </row>
    <row r="303" spans="2:3">
      <c r="B303" s="168"/>
      <c r="C303" s="264"/>
    </row>
    <row r="304" spans="2:3">
      <c r="B304" s="168"/>
      <c r="C304" s="264"/>
    </row>
    <row r="305" spans="2:3">
      <c r="B305" s="168"/>
      <c r="C305" s="264"/>
    </row>
    <row r="306" spans="2:3">
      <c r="B306" s="168"/>
      <c r="C306" s="264"/>
    </row>
    <row r="307" spans="2:3">
      <c r="B307" s="168"/>
      <c r="C307" s="264"/>
    </row>
    <row r="308" spans="2:3">
      <c r="B308" s="168"/>
      <c r="C308" s="264"/>
    </row>
    <row r="309" spans="2:3">
      <c r="B309" s="168"/>
      <c r="C309" s="264"/>
    </row>
    <row r="310" spans="2:3">
      <c r="B310" s="168"/>
      <c r="C310" s="264"/>
    </row>
    <row r="311" spans="2:3">
      <c r="B311" s="168"/>
      <c r="C311" s="264"/>
    </row>
    <row r="312" spans="2:3">
      <c r="B312" s="168"/>
      <c r="C312" s="264"/>
    </row>
    <row r="313" spans="2:3">
      <c r="B313" s="168"/>
      <c r="C313" s="264"/>
    </row>
    <row r="314" spans="2:3">
      <c r="B314" s="168"/>
      <c r="C314" s="264"/>
    </row>
    <row r="315" spans="2:3">
      <c r="B315" s="168"/>
      <c r="C315" s="264"/>
    </row>
    <row r="316" spans="2:3">
      <c r="B316" s="168"/>
      <c r="C316" s="264"/>
    </row>
    <row r="317" spans="2:3">
      <c r="B317" s="168"/>
      <c r="C317" s="264"/>
    </row>
    <row r="318" spans="2:3">
      <c r="B318" s="168"/>
      <c r="C318" s="264"/>
    </row>
    <row r="319" spans="2:3">
      <c r="B319" s="168"/>
      <c r="C319" s="264"/>
    </row>
    <row r="320" spans="2:3">
      <c r="B320" s="168"/>
      <c r="C320" s="264"/>
    </row>
    <row r="321" spans="2:3">
      <c r="B321" s="168"/>
      <c r="C321" s="264"/>
    </row>
    <row r="322" spans="2:3">
      <c r="B322" s="168"/>
      <c r="C322" s="264"/>
    </row>
    <row r="323" spans="2:3">
      <c r="B323" s="168"/>
      <c r="C323" s="264"/>
    </row>
    <row r="324" spans="2:3">
      <c r="B324" s="168"/>
      <c r="C324" s="264"/>
    </row>
    <row r="325" spans="2:3">
      <c r="B325" s="168"/>
      <c r="C325" s="264"/>
    </row>
    <row r="326" spans="2:3">
      <c r="B326" s="168"/>
      <c r="C326" s="264"/>
    </row>
    <row r="327" spans="2:3">
      <c r="B327" s="168"/>
      <c r="C327" s="264"/>
    </row>
    <row r="328" spans="2:3">
      <c r="B328" s="168"/>
      <c r="C328" s="264"/>
    </row>
    <row r="329" spans="2:3">
      <c r="B329" s="168"/>
      <c r="C329" s="264"/>
    </row>
    <row r="330" spans="2:3">
      <c r="B330" s="168"/>
      <c r="C330" s="264"/>
    </row>
    <row r="331" spans="2:3">
      <c r="B331" s="168"/>
      <c r="C331" s="264"/>
    </row>
    <row r="332" spans="2:3">
      <c r="B332" s="168"/>
      <c r="C332" s="264"/>
    </row>
    <row r="333" spans="2:3">
      <c r="B333" s="168"/>
      <c r="C333" s="264"/>
    </row>
    <row r="334" spans="2:3">
      <c r="B334" s="168"/>
      <c r="C334" s="264"/>
    </row>
    <row r="335" spans="2:3">
      <c r="B335" s="168"/>
      <c r="C335" s="264"/>
    </row>
    <row r="336" spans="2:3">
      <c r="B336" s="168"/>
      <c r="C336" s="264"/>
    </row>
    <row r="337" spans="2:3">
      <c r="B337" s="168"/>
      <c r="C337" s="264"/>
    </row>
    <row r="338" spans="2:3">
      <c r="B338" s="168"/>
      <c r="C338" s="264"/>
    </row>
    <row r="339" spans="2:3">
      <c r="B339" s="168"/>
      <c r="C339" s="264"/>
    </row>
    <row r="340" spans="2:3">
      <c r="B340" s="168"/>
      <c r="C340" s="264"/>
    </row>
    <row r="341" spans="2:3">
      <c r="B341" s="168"/>
      <c r="C341" s="264"/>
    </row>
    <row r="342" spans="2:3">
      <c r="B342" s="168"/>
      <c r="C342" s="264"/>
    </row>
    <row r="343" spans="2:3">
      <c r="B343" s="168"/>
      <c r="C343" s="264"/>
    </row>
    <row r="344" spans="2:3">
      <c r="B344" s="168"/>
      <c r="C344" s="264"/>
    </row>
    <row r="345" spans="2:3">
      <c r="B345" s="168"/>
      <c r="C345" s="264"/>
    </row>
    <row r="346" spans="2:3">
      <c r="B346" s="168"/>
      <c r="C346" s="264"/>
    </row>
    <row r="347" spans="2:3">
      <c r="B347" s="168"/>
      <c r="C347" s="264"/>
    </row>
    <row r="348" spans="2:3">
      <c r="B348" s="168"/>
      <c r="C348" s="264"/>
    </row>
    <row r="349" spans="2:3">
      <c r="B349" s="168"/>
      <c r="C349" s="264"/>
    </row>
    <row r="350" spans="2:3">
      <c r="B350" s="168"/>
      <c r="C350" s="264"/>
    </row>
    <row r="351" spans="2:3">
      <c r="B351" s="168"/>
      <c r="C351" s="264"/>
    </row>
    <row r="352" spans="2:3">
      <c r="B352" s="168"/>
      <c r="C352" s="264"/>
    </row>
    <row r="353" spans="2:3">
      <c r="B353" s="168"/>
      <c r="C353" s="264"/>
    </row>
    <row r="354" spans="2:3">
      <c r="B354" s="168"/>
      <c r="C354" s="264"/>
    </row>
    <row r="355" spans="2:3">
      <c r="B355" s="168"/>
      <c r="C355" s="264"/>
    </row>
    <row r="356" spans="2:3">
      <c r="B356" s="168"/>
      <c r="C356" s="264"/>
    </row>
    <row r="357" spans="2:3">
      <c r="B357" s="168"/>
      <c r="C357" s="264"/>
    </row>
    <row r="358" spans="2:3">
      <c r="B358" s="168"/>
      <c r="C358" s="264"/>
    </row>
    <row r="359" spans="2:3">
      <c r="B359" s="168"/>
      <c r="C359" s="264"/>
    </row>
    <row r="360" spans="2:3">
      <c r="B360" s="168"/>
      <c r="C360" s="264"/>
    </row>
    <row r="361" spans="2:3">
      <c r="B361" s="168"/>
      <c r="C361" s="264"/>
    </row>
    <row r="362" spans="2:3">
      <c r="B362" s="168"/>
      <c r="C362" s="264"/>
    </row>
    <row r="363" spans="2:3">
      <c r="B363" s="168"/>
      <c r="C363" s="264"/>
    </row>
    <row r="364" spans="2:3">
      <c r="B364" s="168"/>
      <c r="C364" s="264"/>
    </row>
    <row r="365" spans="2:3">
      <c r="B365" s="168"/>
      <c r="C365" s="264"/>
    </row>
    <row r="366" spans="2:3">
      <c r="B366" s="168"/>
      <c r="C366" s="264"/>
    </row>
    <row r="367" spans="2:3">
      <c r="B367" s="168"/>
      <c r="C367" s="264"/>
    </row>
    <row r="368" spans="2:3">
      <c r="B368" s="168"/>
      <c r="C368" s="264"/>
    </row>
    <row r="369" spans="2:3">
      <c r="B369" s="168"/>
      <c r="C369" s="264"/>
    </row>
    <row r="370" spans="2:3">
      <c r="B370" s="168"/>
      <c r="C370" s="264"/>
    </row>
    <row r="371" spans="2:3">
      <c r="B371" s="168"/>
      <c r="C371" s="264"/>
    </row>
    <row r="372" spans="2:3">
      <c r="B372" s="168"/>
      <c r="C372" s="264"/>
    </row>
    <row r="373" spans="2:3">
      <c r="B373" s="168"/>
      <c r="C373" s="264"/>
    </row>
    <row r="374" spans="2:3">
      <c r="B374" s="168"/>
      <c r="C374" s="264"/>
    </row>
    <row r="375" spans="2:3">
      <c r="B375" s="168"/>
      <c r="C375" s="264"/>
    </row>
    <row r="376" spans="2:3">
      <c r="B376" s="168"/>
      <c r="C376" s="264"/>
    </row>
    <row r="377" spans="2:3">
      <c r="B377" s="168"/>
      <c r="C377" s="264"/>
    </row>
    <row r="378" spans="2:3">
      <c r="B378" s="168"/>
      <c r="C378" s="264"/>
    </row>
    <row r="379" spans="2:3">
      <c r="B379" s="168"/>
      <c r="C379" s="264"/>
    </row>
    <row r="380" spans="2:3">
      <c r="B380" s="168"/>
      <c r="C380" s="264"/>
    </row>
    <row r="381" spans="2:3">
      <c r="B381" s="168"/>
      <c r="C381" s="264"/>
    </row>
    <row r="382" spans="2:3">
      <c r="B382" s="168"/>
      <c r="C382" s="264"/>
    </row>
    <row r="383" spans="2:3">
      <c r="B383" s="168"/>
      <c r="C383" s="264"/>
    </row>
    <row r="384" spans="2:3">
      <c r="B384" s="168"/>
      <c r="C384" s="264"/>
    </row>
    <row r="385" spans="2:3">
      <c r="B385" s="168"/>
      <c r="C385" s="264"/>
    </row>
    <row r="386" spans="2:3">
      <c r="B386" s="168"/>
      <c r="C386" s="264"/>
    </row>
    <row r="387" spans="2:3">
      <c r="B387" s="168"/>
      <c r="C387" s="264"/>
    </row>
    <row r="388" spans="2:3">
      <c r="B388" s="168"/>
      <c r="C388" s="264"/>
    </row>
    <row r="389" spans="2:3">
      <c r="B389" s="168"/>
      <c r="C389" s="264"/>
    </row>
    <row r="390" spans="2:3">
      <c r="B390" s="168"/>
      <c r="C390" s="264"/>
    </row>
    <row r="391" spans="2:3">
      <c r="B391" s="168"/>
      <c r="C391" s="264"/>
    </row>
    <row r="392" spans="2:3">
      <c r="B392" s="168"/>
      <c r="C392" s="264"/>
    </row>
    <row r="393" spans="2:3">
      <c r="B393" s="168"/>
      <c r="C393" s="264"/>
    </row>
    <row r="394" spans="2:3">
      <c r="B394" s="168"/>
      <c r="C394" s="264"/>
    </row>
    <row r="395" spans="2:3">
      <c r="B395" s="168"/>
      <c r="C395" s="264"/>
    </row>
    <row r="396" spans="2:3">
      <c r="B396" s="168"/>
      <c r="C396" s="264"/>
    </row>
    <row r="397" spans="2:3">
      <c r="B397" s="168"/>
      <c r="C397" s="264"/>
    </row>
    <row r="398" spans="2:3">
      <c r="B398" s="168"/>
      <c r="C398" s="264"/>
    </row>
    <row r="399" spans="2:3">
      <c r="B399" s="168"/>
      <c r="C399" s="264"/>
    </row>
    <row r="400" spans="2:3">
      <c r="B400" s="168"/>
      <c r="C400" s="264"/>
    </row>
    <row r="401" spans="2:3">
      <c r="B401" s="168"/>
      <c r="C401" s="264"/>
    </row>
    <row r="402" spans="2:3">
      <c r="B402" s="168"/>
      <c r="C402" s="264"/>
    </row>
    <row r="403" spans="2:3">
      <c r="B403" s="168"/>
      <c r="C403" s="264"/>
    </row>
    <row r="404" spans="2:3">
      <c r="B404" s="168"/>
      <c r="C404" s="264"/>
    </row>
    <row r="405" spans="2:3">
      <c r="B405" s="168"/>
      <c r="C405" s="264"/>
    </row>
    <row r="406" spans="2:3">
      <c r="B406" s="168"/>
      <c r="C406" s="264"/>
    </row>
    <row r="407" spans="2:3">
      <c r="B407" s="168"/>
      <c r="C407" s="264"/>
    </row>
    <row r="408" spans="2:3">
      <c r="B408" s="168"/>
      <c r="C408" s="264"/>
    </row>
    <row r="409" spans="2:3">
      <c r="B409" s="168"/>
      <c r="C409" s="264"/>
    </row>
    <row r="410" spans="2:3">
      <c r="B410" s="168"/>
      <c r="C410" s="264"/>
    </row>
    <row r="411" spans="2:3">
      <c r="B411" s="168"/>
      <c r="C411" s="264"/>
    </row>
    <row r="412" spans="2:3">
      <c r="B412" s="168"/>
      <c r="C412" s="264"/>
    </row>
    <row r="413" spans="2:3">
      <c r="B413" s="168"/>
      <c r="C413" s="264"/>
    </row>
    <row r="414" spans="2:3">
      <c r="B414" s="168"/>
      <c r="C414" s="264"/>
    </row>
    <row r="415" spans="2:3">
      <c r="B415" s="168"/>
      <c r="C415" s="264"/>
    </row>
    <row r="416" spans="2:3">
      <c r="B416" s="168"/>
      <c r="C416" s="264"/>
    </row>
    <row r="417" spans="2:3">
      <c r="B417" s="168"/>
      <c r="C417" s="264"/>
    </row>
    <row r="418" spans="2:3">
      <c r="B418" s="168"/>
      <c r="C418" s="264"/>
    </row>
    <row r="419" spans="2:3">
      <c r="B419" s="168"/>
      <c r="C419" s="264"/>
    </row>
    <row r="420" spans="2:3">
      <c r="B420" s="168"/>
      <c r="C420" s="264"/>
    </row>
    <row r="421" spans="2:3">
      <c r="B421" s="168"/>
      <c r="C421" s="264"/>
    </row>
    <row r="422" spans="2:3">
      <c r="B422" s="168"/>
      <c r="C422" s="264"/>
    </row>
    <row r="423" spans="2:3">
      <c r="B423" s="168"/>
      <c r="C423" s="264"/>
    </row>
    <row r="424" spans="2:3">
      <c r="B424" s="168"/>
      <c r="C424" s="264"/>
    </row>
    <row r="425" spans="2:3">
      <c r="B425" s="168"/>
      <c r="C425" s="264"/>
    </row>
    <row r="426" spans="2:3">
      <c r="B426" s="168"/>
      <c r="C426" s="264"/>
    </row>
    <row r="427" spans="2:3">
      <c r="B427" s="168"/>
      <c r="C427" s="264"/>
    </row>
    <row r="428" spans="2:3">
      <c r="B428" s="168"/>
      <c r="C428" s="264"/>
    </row>
    <row r="429" spans="2:3">
      <c r="B429" s="168"/>
      <c r="C429" s="264"/>
    </row>
    <row r="430" spans="2:3">
      <c r="B430" s="168"/>
      <c r="C430" s="264"/>
    </row>
    <row r="431" spans="2:3">
      <c r="B431" s="168"/>
      <c r="C431" s="264"/>
    </row>
    <row r="432" spans="2:3">
      <c r="B432" s="168"/>
      <c r="C432" s="264"/>
    </row>
    <row r="433" spans="2:3">
      <c r="B433" s="168"/>
      <c r="C433" s="264"/>
    </row>
    <row r="434" spans="2:3">
      <c r="B434" s="168"/>
      <c r="C434" s="264"/>
    </row>
    <row r="435" spans="2:3">
      <c r="B435" s="168"/>
      <c r="C435" s="264"/>
    </row>
    <row r="436" spans="2:3">
      <c r="B436" s="168"/>
      <c r="C436" s="264"/>
    </row>
    <row r="437" spans="2:3">
      <c r="B437" s="168"/>
      <c r="C437" s="264"/>
    </row>
    <row r="438" spans="2:3">
      <c r="B438" s="168"/>
      <c r="C438" s="264"/>
    </row>
    <row r="439" spans="2:3">
      <c r="B439" s="168"/>
      <c r="C439" s="264"/>
    </row>
    <row r="440" spans="2:3">
      <c r="B440" s="168"/>
      <c r="C440" s="264"/>
    </row>
    <row r="441" spans="2:3">
      <c r="B441" s="168"/>
      <c r="C441" s="264"/>
    </row>
    <row r="442" spans="2:3">
      <c r="B442" s="168"/>
      <c r="C442" s="264"/>
    </row>
    <row r="443" spans="2:3">
      <c r="B443" s="168"/>
      <c r="C443" s="264"/>
    </row>
    <row r="444" spans="2:3">
      <c r="B444" s="168"/>
      <c r="C444" s="264"/>
    </row>
    <row r="445" spans="2:3">
      <c r="B445" s="168"/>
      <c r="C445" s="264"/>
    </row>
    <row r="446" spans="2:3">
      <c r="B446" s="168"/>
      <c r="C446" s="264"/>
    </row>
    <row r="447" spans="2:3">
      <c r="B447" s="168"/>
      <c r="C447" s="264"/>
    </row>
    <row r="448" spans="2:3">
      <c r="B448" s="168"/>
      <c r="C448" s="264"/>
    </row>
    <row r="449" spans="2:3">
      <c r="B449" s="168"/>
      <c r="C449" s="264"/>
    </row>
    <row r="450" spans="2:3">
      <c r="B450" s="168"/>
      <c r="C450" s="264"/>
    </row>
    <row r="451" spans="2:3">
      <c r="B451" s="168"/>
      <c r="C451" s="264"/>
    </row>
    <row r="452" spans="2:3">
      <c r="B452" s="168"/>
      <c r="C452" s="264"/>
    </row>
    <row r="453" spans="2:3">
      <c r="B453" s="168"/>
      <c r="C453" s="264"/>
    </row>
    <row r="454" spans="2:3">
      <c r="B454" s="168"/>
      <c r="C454" s="264"/>
    </row>
    <row r="455" spans="2:3">
      <c r="B455" s="168"/>
      <c r="C455" s="264"/>
    </row>
    <row r="456" spans="2:3">
      <c r="B456" s="168"/>
      <c r="C456" s="264"/>
    </row>
    <row r="457" spans="2:3">
      <c r="B457" s="168"/>
      <c r="C457" s="264"/>
    </row>
    <row r="458" spans="2:3">
      <c r="B458" s="168"/>
      <c r="C458" s="264"/>
    </row>
    <row r="459" spans="2:3">
      <c r="B459" s="168"/>
      <c r="C459" s="264"/>
    </row>
    <row r="460" spans="2:3">
      <c r="B460" s="168"/>
      <c r="C460" s="264"/>
    </row>
    <row r="461" spans="2:3">
      <c r="B461" s="168"/>
      <c r="C461" s="264"/>
    </row>
    <row r="462" spans="2:3">
      <c r="B462" s="168"/>
      <c r="C462" s="264"/>
    </row>
    <row r="463" spans="2:3">
      <c r="B463" s="168"/>
      <c r="C463" s="264"/>
    </row>
    <row r="464" spans="2:3">
      <c r="B464" s="168"/>
      <c r="C464" s="264"/>
    </row>
    <row r="465" spans="2:3">
      <c r="B465" s="168"/>
      <c r="C465" s="264"/>
    </row>
    <row r="466" spans="2:3">
      <c r="B466" s="168"/>
      <c r="C466" s="264"/>
    </row>
    <row r="467" spans="2:3">
      <c r="B467" s="168"/>
      <c r="C467" s="264"/>
    </row>
    <row r="468" spans="2:3">
      <c r="B468" s="168"/>
      <c r="C468" s="264"/>
    </row>
    <row r="469" spans="2:3">
      <c r="B469" s="168"/>
      <c r="C469" s="264"/>
    </row>
    <row r="470" spans="2:3">
      <c r="B470" s="168"/>
      <c r="C470" s="264"/>
    </row>
    <row r="471" spans="2:3">
      <c r="B471" s="168"/>
      <c r="C471" s="264"/>
    </row>
    <row r="472" spans="2:3">
      <c r="B472" s="168"/>
      <c r="C472" s="264"/>
    </row>
    <row r="473" spans="2:3">
      <c r="B473" s="168"/>
      <c r="C473" s="264"/>
    </row>
    <row r="474" spans="2:3">
      <c r="B474" s="168"/>
      <c r="C474" s="264"/>
    </row>
    <row r="475" spans="2:3">
      <c r="B475" s="168"/>
      <c r="C475" s="264"/>
    </row>
    <row r="476" spans="2:3">
      <c r="B476" s="168"/>
      <c r="C476" s="264"/>
    </row>
    <row r="477" spans="2:3">
      <c r="B477" s="168"/>
      <c r="C477" s="264"/>
    </row>
    <row r="478" spans="2:3">
      <c r="B478" s="168"/>
      <c r="C478" s="264"/>
    </row>
    <row r="479" spans="2:3">
      <c r="B479" s="168"/>
      <c r="C479" s="264"/>
    </row>
    <row r="480" spans="2:3">
      <c r="B480" s="168"/>
      <c r="C480" s="264"/>
    </row>
    <row r="481" spans="2:3">
      <c r="B481" s="168"/>
      <c r="C481" s="264"/>
    </row>
    <row r="482" spans="2:3">
      <c r="B482" s="168"/>
      <c r="C482" s="264"/>
    </row>
    <row r="483" spans="2:3">
      <c r="B483" s="168"/>
      <c r="C483" s="264"/>
    </row>
    <row r="484" spans="2:3">
      <c r="B484" s="168"/>
      <c r="C484" s="264"/>
    </row>
    <row r="485" spans="2:3">
      <c r="B485" s="168"/>
      <c r="C485" s="264"/>
    </row>
    <row r="486" spans="2:3">
      <c r="B486" s="168"/>
      <c r="C486" s="264"/>
    </row>
    <row r="487" spans="2:3">
      <c r="B487" s="168"/>
      <c r="C487" s="264"/>
    </row>
    <row r="488" spans="2:3">
      <c r="B488" s="168"/>
      <c r="C488" s="264"/>
    </row>
    <row r="489" spans="2:3">
      <c r="B489" s="168"/>
      <c r="C489" s="264"/>
    </row>
    <row r="490" spans="2:3">
      <c r="B490" s="168"/>
      <c r="C490" s="264"/>
    </row>
    <row r="491" spans="2:3">
      <c r="B491" s="168"/>
      <c r="C491" s="264"/>
    </row>
    <row r="492" spans="2:3">
      <c r="B492" s="168"/>
      <c r="C492" s="264"/>
    </row>
    <row r="493" spans="2:3">
      <c r="B493" s="168"/>
      <c r="C493" s="264"/>
    </row>
    <row r="494" spans="2:3">
      <c r="B494" s="168"/>
      <c r="C494" s="264"/>
    </row>
    <row r="495" spans="2:3">
      <c r="B495" s="168"/>
      <c r="C495" s="264"/>
    </row>
    <row r="496" spans="2:3">
      <c r="B496" s="168"/>
      <c r="C496" s="264"/>
    </row>
    <row r="497" spans="2:3">
      <c r="B497" s="168"/>
      <c r="C497" s="264"/>
    </row>
    <row r="498" spans="2:3">
      <c r="B498" s="168"/>
      <c r="C498" s="264"/>
    </row>
    <row r="499" spans="2:3">
      <c r="B499" s="168"/>
      <c r="C499" s="264"/>
    </row>
    <row r="500" spans="2:3">
      <c r="B500" s="168"/>
      <c r="C500" s="264"/>
    </row>
    <row r="501" spans="2:3">
      <c r="B501" s="168"/>
      <c r="C501" s="264"/>
    </row>
    <row r="502" spans="2:3">
      <c r="B502" s="168"/>
      <c r="C502" s="264"/>
    </row>
    <row r="503" spans="2:3">
      <c r="B503" s="168"/>
      <c r="C503" s="264"/>
    </row>
    <row r="504" spans="2:3">
      <c r="B504" s="168"/>
      <c r="C504" s="264"/>
    </row>
    <row r="505" spans="2:3">
      <c r="B505" s="168"/>
      <c r="C505" s="264"/>
    </row>
    <row r="506" spans="2:3">
      <c r="B506" s="168"/>
      <c r="C506" s="264"/>
    </row>
    <row r="507" spans="2:3">
      <c r="B507" s="168"/>
      <c r="C507" s="264"/>
    </row>
    <row r="508" spans="2:3">
      <c r="B508" s="168"/>
      <c r="C508" s="264"/>
    </row>
    <row r="509" spans="2:3">
      <c r="B509" s="168"/>
      <c r="C509" s="264"/>
    </row>
    <row r="510" spans="2:3">
      <c r="B510" s="168"/>
      <c r="C510" s="264"/>
    </row>
    <row r="511" spans="2:3">
      <c r="B511" s="168"/>
      <c r="C511" s="264"/>
    </row>
    <row r="512" spans="2:3">
      <c r="B512" s="168"/>
      <c r="C512" s="264"/>
    </row>
    <row r="513" spans="2:3">
      <c r="B513" s="168"/>
      <c r="C513" s="264"/>
    </row>
    <row r="514" spans="2:3">
      <c r="B514" s="168"/>
      <c r="C514" s="264"/>
    </row>
    <row r="515" spans="2:3">
      <c r="B515" s="168"/>
      <c r="C515" s="264"/>
    </row>
    <row r="516" spans="2:3">
      <c r="B516" s="168"/>
      <c r="C516" s="264"/>
    </row>
    <row r="517" spans="2:3">
      <c r="B517" s="168"/>
      <c r="C517" s="264"/>
    </row>
    <row r="518" spans="2:3">
      <c r="B518" s="168"/>
      <c r="C518" s="264"/>
    </row>
    <row r="519" spans="2:3">
      <c r="B519" s="168"/>
      <c r="C519" s="264"/>
    </row>
    <row r="520" spans="2:3">
      <c r="B520" s="168"/>
      <c r="C520" s="264"/>
    </row>
    <row r="521" spans="2:3">
      <c r="B521" s="168"/>
      <c r="C521" s="264"/>
    </row>
    <row r="522" spans="2:3">
      <c r="B522" s="168"/>
      <c r="C522" s="264"/>
    </row>
    <row r="523" spans="2:3">
      <c r="B523" s="168"/>
      <c r="C523" s="264"/>
    </row>
    <row r="524" spans="2:3">
      <c r="B524" s="168"/>
      <c r="C524" s="264"/>
    </row>
    <row r="525" spans="2:3">
      <c r="B525" s="168"/>
      <c r="C525" s="264"/>
    </row>
    <row r="526" spans="2:3">
      <c r="B526" s="168"/>
      <c r="C526" s="264"/>
    </row>
    <row r="527" spans="2:3">
      <c r="B527" s="168"/>
      <c r="C527" s="264"/>
    </row>
    <row r="528" spans="2:3">
      <c r="B528" s="168"/>
      <c r="C528" s="264"/>
    </row>
    <row r="529" spans="2:3">
      <c r="B529" s="168"/>
      <c r="C529" s="264"/>
    </row>
    <row r="530" spans="2:3">
      <c r="B530" s="168"/>
      <c r="C530" s="264"/>
    </row>
    <row r="531" spans="2:3">
      <c r="B531" s="168"/>
      <c r="C531" s="264"/>
    </row>
    <row r="532" spans="2:3">
      <c r="B532" s="168"/>
      <c r="C532" s="264"/>
    </row>
    <row r="533" spans="2:3">
      <c r="B533" s="168"/>
      <c r="C533" s="264"/>
    </row>
    <row r="534" spans="2:3">
      <c r="B534" s="168"/>
      <c r="C534" s="264"/>
    </row>
    <row r="535" spans="2:3">
      <c r="B535" s="168"/>
      <c r="C535" s="264"/>
    </row>
    <row r="536" spans="2:3">
      <c r="B536" s="168"/>
      <c r="C536" s="264"/>
    </row>
    <row r="537" spans="2:3">
      <c r="B537" s="168"/>
      <c r="C537" s="264"/>
    </row>
    <row r="538" spans="2:3">
      <c r="B538" s="168"/>
      <c r="C538" s="264"/>
    </row>
    <row r="539" spans="2:3">
      <c r="B539" s="168"/>
      <c r="C539" s="264"/>
    </row>
    <row r="540" spans="2:3">
      <c r="B540" s="168"/>
      <c r="C540" s="264"/>
    </row>
    <row r="541" spans="2:3">
      <c r="B541" s="168"/>
      <c r="C541" s="264"/>
    </row>
    <row r="542" spans="2:3">
      <c r="B542" s="168"/>
      <c r="C542" s="264"/>
    </row>
    <row r="543" spans="2:3">
      <c r="B543" s="168"/>
      <c r="C543" s="264"/>
    </row>
    <row r="544" spans="2:3">
      <c r="B544" s="168"/>
      <c r="C544" s="264"/>
    </row>
    <row r="545" spans="2:3">
      <c r="B545" s="168"/>
      <c r="C545" s="264"/>
    </row>
    <row r="546" spans="2:3">
      <c r="B546" s="168"/>
      <c r="C546" s="264"/>
    </row>
    <row r="547" spans="2:3">
      <c r="B547" s="168"/>
      <c r="C547" s="264"/>
    </row>
    <row r="548" spans="2:3">
      <c r="B548" s="168"/>
      <c r="C548" s="264"/>
    </row>
    <row r="549" spans="2:3">
      <c r="B549" s="168"/>
      <c r="C549" s="264"/>
    </row>
    <row r="550" spans="2:3">
      <c r="B550" s="168"/>
      <c r="C550" s="264"/>
    </row>
    <row r="551" spans="2:3">
      <c r="B551" s="168"/>
      <c r="C551" s="264"/>
    </row>
    <row r="552" spans="2:3">
      <c r="B552" s="168"/>
      <c r="C552" s="264"/>
    </row>
    <row r="553" spans="2:3">
      <c r="B553" s="168"/>
      <c r="C553" s="264"/>
    </row>
    <row r="554" spans="2:3">
      <c r="B554" s="168"/>
      <c r="C554" s="264"/>
    </row>
    <row r="555" spans="2:3">
      <c r="B555" s="168"/>
      <c r="C555" s="264"/>
    </row>
    <row r="556" spans="2:3">
      <c r="B556" s="168"/>
      <c r="C556" s="264"/>
    </row>
    <row r="557" spans="2:3">
      <c r="B557" s="168"/>
      <c r="C557" s="264"/>
    </row>
    <row r="558" spans="2:3">
      <c r="B558" s="168"/>
      <c r="C558" s="264"/>
    </row>
    <row r="559" spans="2:3">
      <c r="B559" s="168"/>
      <c r="C559" s="264"/>
    </row>
    <row r="560" spans="2:3">
      <c r="B560" s="168"/>
      <c r="C560" s="264"/>
    </row>
    <row r="561" spans="2:3">
      <c r="B561" s="168"/>
      <c r="C561" s="264"/>
    </row>
    <row r="562" spans="2:3">
      <c r="B562" s="168"/>
      <c r="C562" s="264"/>
    </row>
    <row r="563" spans="2:3">
      <c r="B563" s="168"/>
      <c r="C563" s="264"/>
    </row>
    <row r="564" spans="2:3">
      <c r="B564" s="168"/>
      <c r="C564" s="264"/>
    </row>
    <row r="565" spans="2:3">
      <c r="B565" s="168"/>
      <c r="C565" s="264"/>
    </row>
    <row r="566" spans="2:3">
      <c r="B566" s="168"/>
      <c r="C566" s="264"/>
    </row>
    <row r="567" spans="2:3">
      <c r="B567" s="168"/>
      <c r="C567" s="264"/>
    </row>
    <row r="568" spans="2:3">
      <c r="B568" s="168"/>
      <c r="C568" s="264"/>
    </row>
    <row r="569" spans="2:3">
      <c r="B569" s="168"/>
      <c r="C569" s="264"/>
    </row>
    <row r="570" spans="2:3">
      <c r="B570" s="168"/>
      <c r="C570" s="264"/>
    </row>
    <row r="571" spans="2:3">
      <c r="B571" s="168"/>
      <c r="C571" s="264"/>
    </row>
    <row r="572" spans="2:3">
      <c r="B572" s="168"/>
      <c r="C572" s="264"/>
    </row>
    <row r="573" spans="2:3">
      <c r="B573" s="168"/>
      <c r="C573" s="264"/>
    </row>
    <row r="574" spans="2:3">
      <c r="B574" s="168"/>
      <c r="C574" s="264"/>
    </row>
    <row r="575" spans="2:3">
      <c r="B575" s="168"/>
      <c r="C575" s="264"/>
    </row>
    <row r="576" spans="2:3">
      <c r="B576" s="168"/>
      <c r="C576" s="264"/>
    </row>
    <row r="577" spans="2:3">
      <c r="B577" s="168"/>
      <c r="C577" s="264"/>
    </row>
    <row r="578" spans="2:3">
      <c r="B578" s="168"/>
      <c r="C578" s="264"/>
    </row>
    <row r="579" spans="2:3">
      <c r="B579" s="168"/>
      <c r="C579" s="264"/>
    </row>
    <row r="580" spans="2:3">
      <c r="B580" s="168"/>
      <c r="C580" s="264"/>
    </row>
    <row r="581" spans="2:3">
      <c r="B581" s="168"/>
      <c r="C581" s="264"/>
    </row>
    <row r="582" spans="2:3">
      <c r="B582" s="168"/>
      <c r="C582" s="264"/>
    </row>
    <row r="583" spans="2:3">
      <c r="B583" s="168"/>
      <c r="C583" s="264"/>
    </row>
    <row r="584" spans="2:3">
      <c r="B584" s="168"/>
      <c r="C584" s="264"/>
    </row>
    <row r="585" spans="2:3">
      <c r="B585" s="168"/>
      <c r="C585" s="264"/>
    </row>
    <row r="586" spans="2:3">
      <c r="B586" s="168"/>
      <c r="C586" s="264"/>
    </row>
    <row r="587" spans="2:3">
      <c r="B587" s="168"/>
      <c r="C587" s="264"/>
    </row>
    <row r="588" spans="2:3">
      <c r="B588" s="168"/>
      <c r="C588" s="264"/>
    </row>
    <row r="589" spans="2:3">
      <c r="B589" s="168"/>
      <c r="C589" s="264"/>
    </row>
    <row r="590" spans="2:3">
      <c r="B590" s="168"/>
      <c r="C590" s="264"/>
    </row>
    <row r="591" spans="2:3">
      <c r="B591" s="168"/>
      <c r="C591" s="264"/>
    </row>
    <row r="592" spans="2:3">
      <c r="B592" s="168"/>
      <c r="C592" s="264"/>
    </row>
    <row r="593" spans="2:3">
      <c r="B593" s="168"/>
      <c r="C593" s="264"/>
    </row>
    <row r="594" spans="2:3">
      <c r="B594" s="168"/>
      <c r="C594" s="264"/>
    </row>
    <row r="595" spans="2:3">
      <c r="B595" s="168"/>
      <c r="C595" s="264"/>
    </row>
    <row r="596" spans="2:3">
      <c r="B596" s="168"/>
      <c r="C596" s="264"/>
    </row>
    <row r="597" spans="2:3">
      <c r="B597" s="168"/>
      <c r="C597" s="264"/>
    </row>
  </sheetData>
  <mergeCells count="29">
    <mergeCell ref="A50:E50"/>
    <mergeCell ref="A51:A52"/>
    <mergeCell ref="A3:E4"/>
    <mergeCell ref="A5:A25"/>
    <mergeCell ref="A27:A49"/>
    <mergeCell ref="E5:E9"/>
    <mergeCell ref="E46:E49"/>
    <mergeCell ref="E29:E30"/>
    <mergeCell ref="B5:B9"/>
    <mergeCell ref="C5:C9"/>
    <mergeCell ref="D5:D9"/>
    <mergeCell ref="B18:B24"/>
    <mergeCell ref="C18:C24"/>
    <mergeCell ref="D18:D24"/>
    <mergeCell ref="E18:E24"/>
    <mergeCell ref="B11:B17"/>
    <mergeCell ref="C11:C17"/>
    <mergeCell ref="D11:D17"/>
    <mergeCell ref="E11:E17"/>
    <mergeCell ref="B46:B49"/>
    <mergeCell ref="C46:C49"/>
    <mergeCell ref="D46:D49"/>
    <mergeCell ref="B29:B30"/>
    <mergeCell ref="C29:C30"/>
    <mergeCell ref="D29:D30"/>
    <mergeCell ref="B31:B45"/>
    <mergeCell ref="D33:D36"/>
    <mergeCell ref="E34:E36"/>
    <mergeCell ref="A26:E26"/>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topLeftCell="A57" zoomScale="60" zoomScaleNormal="60" workbookViewId="0">
      <selection activeCell="E42" sqref="E42"/>
    </sheetView>
  </sheetViews>
  <sheetFormatPr defaultColWidth="9.140625" defaultRowHeight="15"/>
  <cols>
    <col min="1" max="1" width="9.140625" style="36"/>
    <col min="2" max="2" width="20.7109375" style="80" customWidth="1"/>
    <col min="3" max="3" width="60.7109375" style="271" customWidth="1"/>
    <col min="4" max="5" width="70.7109375" style="38" customWidth="1"/>
    <col min="6" max="10" width="9.140625" style="37"/>
    <col min="11" max="11" width="9.140625" style="37" customWidth="1"/>
    <col min="12" max="16384" width="9.140625" style="37"/>
  </cols>
  <sheetData>
    <row r="1" spans="1:5" ht="18" customHeight="1">
      <c r="B1" s="225"/>
      <c r="C1" s="257"/>
    </row>
    <row r="2" spans="1:5" s="40" customFormat="1" ht="39.950000000000003" customHeight="1">
      <c r="A2" s="39"/>
      <c r="B2" s="226"/>
      <c r="C2" s="231" t="s">
        <v>840</v>
      </c>
      <c r="D2" s="232" t="s">
        <v>636</v>
      </c>
      <c r="E2" s="233" t="s">
        <v>641</v>
      </c>
    </row>
    <row r="3" spans="1:5" ht="20.100000000000001" customHeight="1">
      <c r="A3" s="420" t="s">
        <v>816</v>
      </c>
      <c r="B3" s="420"/>
      <c r="C3" s="420"/>
      <c r="D3" s="420"/>
      <c r="E3" s="420"/>
    </row>
    <row r="4" spans="1:5" ht="20.100000000000001" customHeight="1">
      <c r="A4" s="421"/>
      <c r="B4" s="421"/>
      <c r="C4" s="421"/>
      <c r="D4" s="421"/>
      <c r="E4" s="421"/>
    </row>
    <row r="5" spans="1:5" ht="15" customHeight="1">
      <c r="A5" s="411" t="s">
        <v>819</v>
      </c>
      <c r="B5" s="406" t="s">
        <v>7</v>
      </c>
      <c r="C5" s="425" t="s">
        <v>449</v>
      </c>
      <c r="D5" s="364" t="s">
        <v>733</v>
      </c>
      <c r="E5" s="364" t="s">
        <v>732</v>
      </c>
    </row>
    <row r="6" spans="1:5" ht="15.75" customHeight="1">
      <c r="A6" s="418"/>
      <c r="B6" s="406"/>
      <c r="C6" s="426"/>
      <c r="D6" s="364"/>
      <c r="E6" s="364"/>
    </row>
    <row r="7" spans="1:5" ht="15.75" customHeight="1">
      <c r="A7" s="418"/>
      <c r="B7" s="406"/>
      <c r="C7" s="426"/>
      <c r="D7" s="364"/>
      <c r="E7" s="364"/>
    </row>
    <row r="8" spans="1:5" ht="15.75" customHeight="1">
      <c r="A8" s="418"/>
      <c r="B8" s="406"/>
      <c r="C8" s="426"/>
      <c r="D8" s="364"/>
      <c r="E8" s="364"/>
    </row>
    <row r="9" spans="1:5" ht="192" customHeight="1">
      <c r="A9" s="418"/>
      <c r="B9" s="406"/>
      <c r="C9" s="427"/>
      <c r="D9" s="364"/>
      <c r="E9" s="364"/>
    </row>
    <row r="10" spans="1:5" ht="195" customHeight="1">
      <c r="A10" s="418"/>
      <c r="B10" s="150" t="s">
        <v>14</v>
      </c>
      <c r="C10" s="151" t="s">
        <v>450</v>
      </c>
      <c r="D10" s="109" t="s">
        <v>451</v>
      </c>
      <c r="E10" s="100" t="s">
        <v>738</v>
      </c>
    </row>
    <row r="11" spans="1:5" ht="15.75" customHeight="1">
      <c r="A11" s="418"/>
      <c r="B11" s="406" t="s">
        <v>19</v>
      </c>
      <c r="C11" s="425" t="s">
        <v>452</v>
      </c>
      <c r="D11" s="373" t="s">
        <v>453</v>
      </c>
      <c r="E11" s="364" t="s">
        <v>644</v>
      </c>
    </row>
    <row r="12" spans="1:5" ht="15.75" customHeight="1">
      <c r="A12" s="418"/>
      <c r="B12" s="406"/>
      <c r="C12" s="426"/>
      <c r="D12" s="373"/>
      <c r="E12" s="364"/>
    </row>
    <row r="13" spans="1:5" ht="15" customHeight="1">
      <c r="A13" s="418"/>
      <c r="B13" s="406"/>
      <c r="C13" s="426"/>
      <c r="D13" s="373"/>
      <c r="E13" s="364"/>
    </row>
    <row r="14" spans="1:5" ht="15" customHeight="1">
      <c r="A14" s="418"/>
      <c r="B14" s="406"/>
      <c r="C14" s="426"/>
      <c r="D14" s="373"/>
      <c r="E14" s="364"/>
    </row>
    <row r="15" spans="1:5" ht="15" customHeight="1">
      <c r="A15" s="418"/>
      <c r="B15" s="406"/>
      <c r="C15" s="426"/>
      <c r="D15" s="373"/>
      <c r="E15" s="364"/>
    </row>
    <row r="16" spans="1:5" ht="15" customHeight="1">
      <c r="A16" s="418"/>
      <c r="B16" s="406"/>
      <c r="C16" s="426"/>
      <c r="D16" s="373"/>
      <c r="E16" s="364"/>
    </row>
    <row r="17" spans="1:5" ht="138.75" customHeight="1">
      <c r="A17" s="418"/>
      <c r="B17" s="406"/>
      <c r="C17" s="427"/>
      <c r="D17" s="373"/>
      <c r="E17" s="364"/>
    </row>
    <row r="18" spans="1:5" ht="15" customHeight="1">
      <c r="A18" s="418"/>
      <c r="B18" s="422" t="s">
        <v>26</v>
      </c>
      <c r="C18" s="425" t="s">
        <v>454</v>
      </c>
      <c r="D18" s="364" t="s">
        <v>455</v>
      </c>
      <c r="E18" s="480" t="s">
        <v>915</v>
      </c>
    </row>
    <row r="19" spans="1:5" ht="15.75" customHeight="1">
      <c r="A19" s="418"/>
      <c r="B19" s="423"/>
      <c r="C19" s="426"/>
      <c r="D19" s="364"/>
      <c r="E19" s="480"/>
    </row>
    <row r="20" spans="1:5" ht="15.75" customHeight="1">
      <c r="A20" s="418"/>
      <c r="B20" s="423"/>
      <c r="C20" s="426"/>
      <c r="D20" s="364"/>
      <c r="E20" s="480"/>
    </row>
    <row r="21" spans="1:5" ht="15.75" customHeight="1">
      <c r="A21" s="418"/>
      <c r="B21" s="423"/>
      <c r="C21" s="426"/>
      <c r="D21" s="364"/>
      <c r="E21" s="480"/>
    </row>
    <row r="22" spans="1:5" ht="15.75" customHeight="1">
      <c r="A22" s="418"/>
      <c r="B22" s="423"/>
      <c r="C22" s="426"/>
      <c r="D22" s="364"/>
      <c r="E22" s="480"/>
    </row>
    <row r="23" spans="1:5" ht="15.75" customHeight="1">
      <c r="A23" s="418"/>
      <c r="B23" s="423"/>
      <c r="C23" s="426"/>
      <c r="D23" s="364"/>
      <c r="E23" s="480"/>
    </row>
    <row r="24" spans="1:5" ht="29.25" customHeight="1">
      <c r="A24" s="418"/>
      <c r="B24" s="424"/>
      <c r="C24" s="427"/>
      <c r="D24" s="364"/>
      <c r="E24" s="480"/>
    </row>
    <row r="25" spans="1:5" ht="105.75" customHeight="1">
      <c r="A25" s="412"/>
      <c r="B25" s="150" t="s">
        <v>31</v>
      </c>
      <c r="C25" s="151" t="s">
        <v>456</v>
      </c>
      <c r="D25" s="152" t="s">
        <v>734</v>
      </c>
      <c r="E25" s="481" t="s">
        <v>916</v>
      </c>
    </row>
    <row r="26" spans="1:5" ht="39.950000000000003" customHeight="1">
      <c r="A26" s="348" t="s">
        <v>820</v>
      </c>
      <c r="B26" s="348"/>
      <c r="C26" s="348"/>
      <c r="D26" s="348"/>
      <c r="E26" s="349"/>
    </row>
    <row r="27" spans="1:5" ht="218.25" customHeight="1">
      <c r="A27" s="411" t="s">
        <v>819</v>
      </c>
      <c r="B27" s="150" t="s">
        <v>376</v>
      </c>
      <c r="C27" s="151" t="s">
        <v>457</v>
      </c>
      <c r="D27" s="100" t="s">
        <v>458</v>
      </c>
      <c r="E27" s="481" t="s">
        <v>917</v>
      </c>
    </row>
    <row r="28" spans="1:5" ht="288" customHeight="1">
      <c r="A28" s="418"/>
      <c r="B28" s="153" t="s">
        <v>36</v>
      </c>
      <c r="C28" s="266" t="s">
        <v>459</v>
      </c>
      <c r="D28" s="100" t="s">
        <v>735</v>
      </c>
      <c r="E28" s="482" t="s">
        <v>643</v>
      </c>
    </row>
    <row r="29" spans="1:5" ht="15" customHeight="1">
      <c r="A29" s="418"/>
      <c r="B29" s="422" t="s">
        <v>387</v>
      </c>
      <c r="C29" s="425" t="s">
        <v>460</v>
      </c>
      <c r="D29" s="364" t="s">
        <v>461</v>
      </c>
      <c r="E29" s="483" t="s">
        <v>918</v>
      </c>
    </row>
    <row r="30" spans="1:5" ht="105.75" customHeight="1">
      <c r="A30" s="418"/>
      <c r="B30" s="424"/>
      <c r="C30" s="427"/>
      <c r="D30" s="364"/>
      <c r="E30" s="484"/>
    </row>
    <row r="31" spans="1:5" ht="15" customHeight="1">
      <c r="A31" s="418"/>
      <c r="B31" s="422" t="s">
        <v>41</v>
      </c>
      <c r="C31" s="166"/>
      <c r="D31" s="102" t="s">
        <v>462</v>
      </c>
      <c r="E31" s="485"/>
    </row>
    <row r="32" spans="1:5" ht="52.5" customHeight="1">
      <c r="A32" s="418"/>
      <c r="B32" s="423"/>
      <c r="C32" s="260" t="s">
        <v>463</v>
      </c>
      <c r="D32" s="267" t="s">
        <v>464</v>
      </c>
      <c r="E32" s="485"/>
    </row>
    <row r="33" spans="1:5" ht="144" customHeight="1">
      <c r="A33" s="418"/>
      <c r="B33" s="423"/>
      <c r="C33" s="261" t="s">
        <v>465</v>
      </c>
      <c r="D33" s="267" t="s">
        <v>466</v>
      </c>
      <c r="E33" s="481" t="s">
        <v>919</v>
      </c>
    </row>
    <row r="34" spans="1:5" ht="95.25" customHeight="1">
      <c r="A34" s="418"/>
      <c r="B34" s="423"/>
      <c r="C34" s="261" t="s">
        <v>467</v>
      </c>
      <c r="D34" s="268" t="s">
        <v>736</v>
      </c>
      <c r="E34" s="481" t="s">
        <v>920</v>
      </c>
    </row>
    <row r="35" spans="1:5" ht="102.75" customHeight="1">
      <c r="A35" s="418"/>
      <c r="B35" s="423"/>
      <c r="C35" s="261" t="s">
        <v>468</v>
      </c>
      <c r="D35" s="268" t="s">
        <v>737</v>
      </c>
      <c r="E35" s="481" t="s">
        <v>921</v>
      </c>
    </row>
    <row r="36" spans="1:5" ht="38.25" customHeight="1">
      <c r="A36" s="418"/>
      <c r="B36" s="423"/>
      <c r="C36" s="261" t="s">
        <v>469</v>
      </c>
      <c r="D36" s="267" t="s">
        <v>470</v>
      </c>
      <c r="E36" s="485" t="s">
        <v>922</v>
      </c>
    </row>
    <row r="37" spans="1:5" ht="77.25" customHeight="1">
      <c r="A37" s="418"/>
      <c r="B37" s="423"/>
      <c r="C37" s="261" t="s">
        <v>471</v>
      </c>
      <c r="D37" s="267" t="s">
        <v>472</v>
      </c>
      <c r="E37" s="481" t="s">
        <v>923</v>
      </c>
    </row>
    <row r="38" spans="1:5" ht="104.25" customHeight="1">
      <c r="A38" s="418"/>
      <c r="B38" s="423"/>
      <c r="C38" s="261" t="s">
        <v>49</v>
      </c>
      <c r="D38" s="267" t="s">
        <v>473</v>
      </c>
      <c r="E38" s="481" t="s">
        <v>924</v>
      </c>
    </row>
    <row r="39" spans="1:5" ht="97.5" customHeight="1">
      <c r="A39" s="418"/>
      <c r="B39" s="423"/>
      <c r="C39" s="261" t="s">
        <v>474</v>
      </c>
      <c r="D39" s="267" t="s">
        <v>475</v>
      </c>
      <c r="E39" s="481" t="s">
        <v>925</v>
      </c>
    </row>
    <row r="40" spans="1:5" ht="100.5" customHeight="1">
      <c r="A40" s="418"/>
      <c r="B40" s="423"/>
      <c r="C40" s="261" t="s">
        <v>476</v>
      </c>
      <c r="D40" s="267" t="s">
        <v>477</v>
      </c>
      <c r="E40" s="481" t="s">
        <v>926</v>
      </c>
    </row>
    <row r="41" spans="1:5" ht="52.5" customHeight="1">
      <c r="A41" s="418"/>
      <c r="B41" s="423"/>
      <c r="C41" s="261" t="s">
        <v>478</v>
      </c>
      <c r="D41" s="267" t="s">
        <v>479</v>
      </c>
      <c r="E41" s="481" t="s">
        <v>927</v>
      </c>
    </row>
    <row r="42" spans="1:5" ht="75.75" customHeight="1">
      <c r="A42" s="418"/>
      <c r="B42" s="423"/>
      <c r="C42" s="261" t="s">
        <v>50</v>
      </c>
      <c r="D42" s="267" t="s">
        <v>480</v>
      </c>
      <c r="E42" s="481" t="s">
        <v>928</v>
      </c>
    </row>
    <row r="43" spans="1:5" ht="70.5" customHeight="1">
      <c r="A43" s="418"/>
      <c r="B43" s="423"/>
      <c r="C43" s="261" t="s">
        <v>51</v>
      </c>
      <c r="D43" s="267" t="s">
        <v>481</v>
      </c>
      <c r="E43" s="481" t="s">
        <v>929</v>
      </c>
    </row>
    <row r="44" spans="1:5" ht="30.75" customHeight="1">
      <c r="A44" s="418"/>
      <c r="B44" s="423"/>
      <c r="C44" s="261" t="s">
        <v>52</v>
      </c>
      <c r="D44" s="55" t="s">
        <v>482</v>
      </c>
      <c r="E44" s="485" t="s">
        <v>930</v>
      </c>
    </row>
    <row r="45" spans="1:5" ht="70.5" customHeight="1">
      <c r="A45" s="418"/>
      <c r="B45" s="424"/>
      <c r="C45" s="269"/>
      <c r="D45" s="270" t="s">
        <v>483</v>
      </c>
      <c r="E45" s="159"/>
    </row>
    <row r="46" spans="1:5" ht="15" customHeight="1">
      <c r="A46" s="418"/>
      <c r="B46" s="422" t="s">
        <v>43</v>
      </c>
      <c r="C46" s="425" t="s">
        <v>484</v>
      </c>
      <c r="D46" s="364" t="s">
        <v>485</v>
      </c>
      <c r="E46" s="483" t="s">
        <v>485</v>
      </c>
    </row>
    <row r="47" spans="1:5" ht="15.75" customHeight="1">
      <c r="A47" s="418"/>
      <c r="B47" s="423"/>
      <c r="C47" s="426"/>
      <c r="D47" s="365"/>
      <c r="E47" s="486"/>
    </row>
    <row r="48" spans="1:5" ht="15.75" customHeight="1">
      <c r="A48" s="418"/>
      <c r="B48" s="423"/>
      <c r="C48" s="426"/>
      <c r="D48" s="365"/>
      <c r="E48" s="486"/>
    </row>
    <row r="49" spans="1:5" ht="34.5" customHeight="1">
      <c r="A49" s="412"/>
      <c r="B49" s="424"/>
      <c r="C49" s="427"/>
      <c r="D49" s="365"/>
      <c r="E49" s="484"/>
    </row>
    <row r="50" spans="1:5" ht="39.950000000000003" customHeight="1">
      <c r="A50" s="347" t="s">
        <v>818</v>
      </c>
      <c r="B50" s="348"/>
      <c r="C50" s="348"/>
      <c r="D50" s="348"/>
      <c r="E50" s="349"/>
    </row>
    <row r="51" spans="1:5" ht="409.6" customHeight="1">
      <c r="A51" s="411" t="s">
        <v>819</v>
      </c>
      <c r="B51" s="154" t="s">
        <v>486</v>
      </c>
      <c r="C51" s="151" t="s">
        <v>47</v>
      </c>
      <c r="D51" s="152" t="s">
        <v>739</v>
      </c>
      <c r="E51" s="100" t="s">
        <v>642</v>
      </c>
    </row>
    <row r="52" spans="1:5" ht="113.25" customHeight="1">
      <c r="A52" s="412"/>
      <c r="B52" s="150" t="s">
        <v>53</v>
      </c>
      <c r="C52" s="158" t="s">
        <v>487</v>
      </c>
      <c r="D52" s="152" t="s">
        <v>488</v>
      </c>
      <c r="E52" s="159"/>
    </row>
  </sheetData>
  <mergeCells count="27">
    <mergeCell ref="A50:E50"/>
    <mergeCell ref="A51:A52"/>
    <mergeCell ref="E5:E9"/>
    <mergeCell ref="B5:B9"/>
    <mergeCell ref="C5:C9"/>
    <mergeCell ref="D5:D9"/>
    <mergeCell ref="A5:A25"/>
    <mergeCell ref="B18:B24"/>
    <mergeCell ref="C18:C24"/>
    <mergeCell ref="D18:D24"/>
    <mergeCell ref="E18:E24"/>
    <mergeCell ref="B11:B17"/>
    <mergeCell ref="C11:C17"/>
    <mergeCell ref="D11:D17"/>
    <mergeCell ref="E46:E49"/>
    <mergeCell ref="A3:E4"/>
    <mergeCell ref="A26:E26"/>
    <mergeCell ref="E29:E30"/>
    <mergeCell ref="E11:E17"/>
    <mergeCell ref="B46:B49"/>
    <mergeCell ref="C46:C49"/>
    <mergeCell ref="D46:D49"/>
    <mergeCell ref="B29:B30"/>
    <mergeCell ref="C29:C30"/>
    <mergeCell ref="D29:D30"/>
    <mergeCell ref="B31:B45"/>
    <mergeCell ref="A27:A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9" zoomScale="60" zoomScaleNormal="60" workbookViewId="0">
      <selection activeCell="G41" sqref="G41"/>
    </sheetView>
  </sheetViews>
  <sheetFormatPr defaultColWidth="9.140625" defaultRowHeight="15.75"/>
  <cols>
    <col min="1" max="1" width="9.140625" style="81"/>
    <col min="2" max="2" width="20.7109375" style="81" customWidth="1"/>
    <col min="3" max="3" width="50.7109375" style="278" customWidth="1"/>
    <col min="4" max="7" width="50.7109375" style="279" customWidth="1"/>
    <col min="8" max="16384" width="9.140625" style="81"/>
  </cols>
  <sheetData>
    <row r="1" spans="1:7" ht="16.5" thickBot="1"/>
    <row r="2" spans="1:7" s="251" customFormat="1" ht="39.950000000000003" customHeight="1" thickBot="1">
      <c r="C2" s="252" t="s">
        <v>840</v>
      </c>
      <c r="D2" s="253" t="s">
        <v>627</v>
      </c>
      <c r="E2" s="247" t="s">
        <v>626</v>
      </c>
      <c r="F2" s="247" t="s">
        <v>634</v>
      </c>
      <c r="G2" s="249" t="s">
        <v>635</v>
      </c>
    </row>
    <row r="3" spans="1:7" ht="39.950000000000003" customHeight="1">
      <c r="A3" s="428" t="s">
        <v>816</v>
      </c>
      <c r="B3" s="428"/>
      <c r="C3" s="428"/>
      <c r="D3" s="428"/>
      <c r="E3" s="428"/>
      <c r="F3" s="428"/>
      <c r="G3" s="428"/>
    </row>
    <row r="4" spans="1:7" ht="297.75" customHeight="1">
      <c r="A4" s="411" t="s">
        <v>819</v>
      </c>
      <c r="B4" s="406" t="s">
        <v>7</v>
      </c>
      <c r="C4" s="425" t="s">
        <v>490</v>
      </c>
      <c r="D4" s="430" t="s">
        <v>740</v>
      </c>
      <c r="E4" s="371" t="s">
        <v>647</v>
      </c>
      <c r="F4" s="371" t="s">
        <v>743</v>
      </c>
      <c r="G4" s="364" t="s">
        <v>744</v>
      </c>
    </row>
    <row r="5" spans="1:7" ht="15.75" hidden="1" customHeight="1">
      <c r="A5" s="418"/>
      <c r="B5" s="406"/>
      <c r="C5" s="426"/>
      <c r="D5" s="431"/>
      <c r="E5" s="407"/>
      <c r="F5" s="407"/>
      <c r="G5" s="364"/>
    </row>
    <row r="6" spans="1:7" ht="15.75" hidden="1" customHeight="1">
      <c r="A6" s="418"/>
      <c r="B6" s="406"/>
      <c r="C6" s="426"/>
      <c r="D6" s="431"/>
      <c r="E6" s="407"/>
      <c r="F6" s="407"/>
      <c r="G6" s="364"/>
    </row>
    <row r="7" spans="1:7" ht="45.75" customHeight="1">
      <c r="A7" s="418"/>
      <c r="B7" s="406"/>
      <c r="C7" s="426"/>
      <c r="D7" s="431"/>
      <c r="E7" s="407"/>
      <c r="F7" s="407"/>
      <c r="G7" s="364"/>
    </row>
    <row r="8" spans="1:7" ht="42.75" customHeight="1">
      <c r="A8" s="418"/>
      <c r="B8" s="406"/>
      <c r="C8" s="427"/>
      <c r="D8" s="431"/>
      <c r="E8" s="408"/>
      <c r="F8" s="408"/>
      <c r="G8" s="364"/>
    </row>
    <row r="9" spans="1:7" ht="219" customHeight="1">
      <c r="A9" s="418"/>
      <c r="B9" s="150" t="s">
        <v>14</v>
      </c>
      <c r="C9" s="272" t="s">
        <v>492</v>
      </c>
      <c r="D9" s="141" t="s">
        <v>741</v>
      </c>
      <c r="E9" s="141" t="s">
        <v>745</v>
      </c>
      <c r="F9" s="141" t="s">
        <v>746</v>
      </c>
      <c r="G9" s="100" t="s">
        <v>747</v>
      </c>
    </row>
    <row r="10" spans="1:7" ht="15.75" customHeight="1">
      <c r="A10" s="418"/>
      <c r="B10" s="406" t="s">
        <v>19</v>
      </c>
      <c r="C10" s="425" t="s">
        <v>495</v>
      </c>
      <c r="D10" s="429" t="s">
        <v>629</v>
      </c>
      <c r="E10" s="371" t="s">
        <v>748</v>
      </c>
      <c r="F10" s="371" t="s">
        <v>749</v>
      </c>
      <c r="G10" s="364" t="s">
        <v>750</v>
      </c>
    </row>
    <row r="11" spans="1:7" ht="15.75" customHeight="1">
      <c r="A11" s="418"/>
      <c r="B11" s="406"/>
      <c r="C11" s="426"/>
      <c r="D11" s="429"/>
      <c r="E11" s="407"/>
      <c r="F11" s="407"/>
      <c r="G11" s="364"/>
    </row>
    <row r="12" spans="1:7" ht="15.75" customHeight="1">
      <c r="A12" s="418"/>
      <c r="B12" s="406"/>
      <c r="C12" s="426"/>
      <c r="D12" s="429"/>
      <c r="E12" s="407"/>
      <c r="F12" s="407"/>
      <c r="G12" s="364"/>
    </row>
    <row r="13" spans="1:7" ht="15.75" customHeight="1">
      <c r="A13" s="418"/>
      <c r="B13" s="406"/>
      <c r="C13" s="426"/>
      <c r="D13" s="429"/>
      <c r="E13" s="407"/>
      <c r="F13" s="407"/>
      <c r="G13" s="364"/>
    </row>
    <row r="14" spans="1:7" ht="15.75" customHeight="1">
      <c r="A14" s="418"/>
      <c r="B14" s="406"/>
      <c r="C14" s="426"/>
      <c r="D14" s="429"/>
      <c r="E14" s="407"/>
      <c r="F14" s="407"/>
      <c r="G14" s="364"/>
    </row>
    <row r="15" spans="1:7" ht="15.75" customHeight="1">
      <c r="A15" s="418"/>
      <c r="B15" s="406"/>
      <c r="C15" s="426"/>
      <c r="D15" s="429"/>
      <c r="E15" s="407"/>
      <c r="F15" s="407"/>
      <c r="G15" s="364"/>
    </row>
    <row r="16" spans="1:7" ht="149.25" customHeight="1">
      <c r="A16" s="418"/>
      <c r="B16" s="406"/>
      <c r="C16" s="427"/>
      <c r="D16" s="429"/>
      <c r="E16" s="408"/>
      <c r="F16" s="408"/>
      <c r="G16" s="364"/>
    </row>
    <row r="17" spans="1:7" ht="15.75" customHeight="1">
      <c r="A17" s="418"/>
      <c r="B17" s="406" t="s">
        <v>26</v>
      </c>
      <c r="C17" s="425" t="s">
        <v>497</v>
      </c>
      <c r="D17" s="429" t="s">
        <v>742</v>
      </c>
      <c r="E17" s="371" t="s">
        <v>633</v>
      </c>
      <c r="F17" s="371"/>
      <c r="G17" s="364" t="s">
        <v>632</v>
      </c>
    </row>
    <row r="18" spans="1:7" ht="15.75" customHeight="1">
      <c r="A18" s="418"/>
      <c r="B18" s="406"/>
      <c r="C18" s="426"/>
      <c r="D18" s="429"/>
      <c r="E18" s="407"/>
      <c r="F18" s="407"/>
      <c r="G18" s="364"/>
    </row>
    <row r="19" spans="1:7" ht="15.75" customHeight="1">
      <c r="A19" s="418"/>
      <c r="B19" s="406"/>
      <c r="C19" s="426"/>
      <c r="D19" s="429"/>
      <c r="E19" s="407"/>
      <c r="F19" s="407"/>
      <c r="G19" s="364"/>
    </row>
    <row r="20" spans="1:7" ht="15.75" customHeight="1">
      <c r="A20" s="418"/>
      <c r="B20" s="406"/>
      <c r="C20" s="426"/>
      <c r="D20" s="429"/>
      <c r="E20" s="407"/>
      <c r="F20" s="407"/>
      <c r="G20" s="364"/>
    </row>
    <row r="21" spans="1:7" ht="15.75" customHeight="1">
      <c r="A21" s="418"/>
      <c r="B21" s="406"/>
      <c r="C21" s="426"/>
      <c r="D21" s="429"/>
      <c r="E21" s="407"/>
      <c r="F21" s="407"/>
      <c r="G21" s="364"/>
    </row>
    <row r="22" spans="1:7" ht="15.75" customHeight="1">
      <c r="A22" s="418"/>
      <c r="B22" s="406"/>
      <c r="C22" s="426"/>
      <c r="D22" s="429"/>
      <c r="E22" s="407"/>
      <c r="F22" s="407"/>
      <c r="G22" s="364"/>
    </row>
    <row r="23" spans="1:7" ht="81" customHeight="1">
      <c r="A23" s="418"/>
      <c r="B23" s="406"/>
      <c r="C23" s="427"/>
      <c r="D23" s="429"/>
      <c r="E23" s="408"/>
      <c r="F23" s="408"/>
      <c r="G23" s="364"/>
    </row>
    <row r="24" spans="1:7" ht="31.5">
      <c r="A24" s="412"/>
      <c r="B24" s="150" t="s">
        <v>31</v>
      </c>
      <c r="C24" s="272" t="s">
        <v>500</v>
      </c>
      <c r="D24" s="141"/>
      <c r="E24" s="141"/>
      <c r="F24" s="141"/>
      <c r="G24" s="100"/>
    </row>
    <row r="25" spans="1:7" ht="39.950000000000003" customHeight="1">
      <c r="A25" s="437" t="s">
        <v>820</v>
      </c>
      <c r="B25" s="438"/>
      <c r="C25" s="438"/>
      <c r="D25" s="438"/>
      <c r="E25" s="438"/>
      <c r="F25" s="438"/>
      <c r="G25" s="439"/>
    </row>
    <row r="26" spans="1:7" ht="409.6" customHeight="1">
      <c r="A26" s="411" t="s">
        <v>819</v>
      </c>
      <c r="B26" s="150" t="s">
        <v>376</v>
      </c>
      <c r="C26" s="272" t="s">
        <v>502</v>
      </c>
      <c r="D26" s="141" t="s">
        <v>630</v>
      </c>
      <c r="E26" s="141" t="s">
        <v>751</v>
      </c>
      <c r="F26" s="141" t="s">
        <v>752</v>
      </c>
      <c r="G26" s="100" t="s">
        <v>753</v>
      </c>
    </row>
    <row r="27" spans="1:7" ht="409.6" customHeight="1">
      <c r="A27" s="418"/>
      <c r="B27" s="150" t="s">
        <v>36</v>
      </c>
      <c r="C27" s="273" t="s">
        <v>628</v>
      </c>
      <c r="D27" s="285" t="s">
        <v>754</v>
      </c>
      <c r="E27" s="285" t="s">
        <v>755</v>
      </c>
      <c r="F27" s="285" t="s">
        <v>756</v>
      </c>
      <c r="G27" s="100" t="s">
        <v>757</v>
      </c>
    </row>
    <row r="28" spans="1:7" ht="272.25" customHeight="1">
      <c r="A28" s="418"/>
      <c r="B28" s="153"/>
      <c r="C28" s="275" t="s">
        <v>507</v>
      </c>
      <c r="D28" s="276" t="s">
        <v>758</v>
      </c>
      <c r="E28" s="102" t="s">
        <v>759</v>
      </c>
      <c r="F28" s="102" t="s">
        <v>760</v>
      </c>
      <c r="G28" s="100" t="s">
        <v>631</v>
      </c>
    </row>
    <row r="29" spans="1:7" ht="84" customHeight="1">
      <c r="A29" s="418"/>
      <c r="B29" s="164" t="s">
        <v>41</v>
      </c>
      <c r="C29" s="280" t="s">
        <v>463</v>
      </c>
      <c r="D29" s="371" t="s">
        <v>761</v>
      </c>
      <c r="E29" s="102"/>
      <c r="F29" s="102"/>
      <c r="G29" s="301"/>
    </row>
    <row r="30" spans="1:7" ht="40.5" customHeight="1">
      <c r="A30" s="418"/>
      <c r="B30" s="165"/>
      <c r="C30" s="261" t="s">
        <v>465</v>
      </c>
      <c r="D30" s="407"/>
      <c r="E30" s="267" t="s">
        <v>886</v>
      </c>
      <c r="F30" s="432" t="s">
        <v>884</v>
      </c>
      <c r="G30" s="432" t="s">
        <v>895</v>
      </c>
    </row>
    <row r="31" spans="1:7" ht="31.5">
      <c r="A31" s="418"/>
      <c r="B31" s="165"/>
      <c r="C31" s="261" t="s">
        <v>467</v>
      </c>
      <c r="D31" s="407"/>
      <c r="E31" s="432" t="s">
        <v>887</v>
      </c>
      <c r="F31" s="432"/>
      <c r="G31" s="432"/>
    </row>
    <row r="32" spans="1:7" ht="31.5">
      <c r="A32" s="418"/>
      <c r="B32" s="165"/>
      <c r="C32" s="261" t="s">
        <v>468</v>
      </c>
      <c r="D32" s="407"/>
      <c r="E32" s="432"/>
      <c r="F32" s="432"/>
      <c r="G32" s="432"/>
    </row>
    <row r="33" spans="1:7" ht="31.5">
      <c r="A33" s="418"/>
      <c r="B33" s="165"/>
      <c r="C33" s="261" t="s">
        <v>469</v>
      </c>
      <c r="D33" s="407"/>
      <c r="E33" s="432"/>
      <c r="F33" s="432"/>
      <c r="G33" s="432"/>
    </row>
    <row r="34" spans="1:7" ht="31.5">
      <c r="A34" s="418"/>
      <c r="B34" s="165"/>
      <c r="C34" s="261" t="s">
        <v>471</v>
      </c>
      <c r="D34" s="407"/>
      <c r="E34" s="267" t="s">
        <v>888</v>
      </c>
      <c r="F34" s="432"/>
      <c r="G34" s="432"/>
    </row>
    <row r="35" spans="1:7" ht="31.5">
      <c r="A35" s="418"/>
      <c r="B35" s="165"/>
      <c r="C35" s="261" t="s">
        <v>49</v>
      </c>
      <c r="D35" s="407"/>
      <c r="E35" s="267" t="s">
        <v>890</v>
      </c>
      <c r="F35" s="432"/>
      <c r="G35" s="267"/>
    </row>
    <row r="36" spans="1:7" ht="31.5">
      <c r="A36" s="418"/>
      <c r="B36" s="165"/>
      <c r="C36" s="261" t="s">
        <v>474</v>
      </c>
      <c r="D36" s="407"/>
      <c r="E36" s="267" t="s">
        <v>889</v>
      </c>
      <c r="F36" s="432"/>
      <c r="G36" s="267" t="s">
        <v>896</v>
      </c>
    </row>
    <row r="37" spans="1:7" ht="31.5">
      <c r="A37" s="418"/>
      <c r="B37" s="165"/>
      <c r="C37" s="261" t="s">
        <v>476</v>
      </c>
      <c r="D37" s="407"/>
      <c r="E37" s="267" t="s">
        <v>892</v>
      </c>
      <c r="F37" s="432"/>
      <c r="G37" s="267" t="s">
        <v>897</v>
      </c>
    </row>
    <row r="38" spans="1:7">
      <c r="A38" s="418"/>
      <c r="B38" s="165"/>
      <c r="C38" s="261" t="s">
        <v>478</v>
      </c>
      <c r="D38" s="407"/>
      <c r="E38" s="267" t="s">
        <v>891</v>
      </c>
      <c r="F38" s="432"/>
      <c r="G38" s="267"/>
    </row>
    <row r="39" spans="1:7" ht="31.5">
      <c r="A39" s="418"/>
      <c r="B39" s="165"/>
      <c r="C39" s="261" t="s">
        <v>50</v>
      </c>
      <c r="D39" s="407"/>
      <c r="E39" s="267"/>
      <c r="F39" s="432"/>
      <c r="G39" s="267"/>
    </row>
    <row r="40" spans="1:7" ht="144" customHeight="1">
      <c r="A40" s="418"/>
      <c r="B40" s="165"/>
      <c r="C40" s="261" t="s">
        <v>51</v>
      </c>
      <c r="D40" s="407"/>
      <c r="E40" s="302" t="s">
        <v>893</v>
      </c>
      <c r="F40" s="267" t="s">
        <v>885</v>
      </c>
      <c r="G40" s="302" t="s">
        <v>722</v>
      </c>
    </row>
    <row r="41" spans="1:7" ht="33.75" customHeight="1">
      <c r="A41" s="418"/>
      <c r="B41" s="165"/>
      <c r="C41" s="261" t="s">
        <v>52</v>
      </c>
      <c r="D41" s="408"/>
      <c r="E41" s="270" t="s">
        <v>722</v>
      </c>
      <c r="F41" s="270"/>
      <c r="G41" s="270" t="s">
        <v>894</v>
      </c>
    </row>
    <row r="42" spans="1:7" ht="369" customHeight="1">
      <c r="A42" s="418"/>
      <c r="B42" s="150" t="s">
        <v>43</v>
      </c>
      <c r="C42" s="275" t="s">
        <v>510</v>
      </c>
      <c r="D42" s="139" t="s">
        <v>762</v>
      </c>
      <c r="E42" s="142" t="s">
        <v>763</v>
      </c>
      <c r="F42" s="100" t="s">
        <v>764</v>
      </c>
      <c r="G42" s="100" t="s">
        <v>765</v>
      </c>
    </row>
    <row r="43" spans="1:7" s="169" customFormat="1" ht="39.950000000000003" customHeight="1">
      <c r="A43" s="435" t="s">
        <v>818</v>
      </c>
      <c r="B43" s="428"/>
      <c r="C43" s="428"/>
      <c r="D43" s="428"/>
      <c r="E43" s="428"/>
      <c r="F43" s="428"/>
      <c r="G43" s="436"/>
    </row>
    <row r="44" spans="1:7" ht="277.5" customHeight="1">
      <c r="A44" s="433" t="s">
        <v>819</v>
      </c>
      <c r="B44" s="154" t="s">
        <v>486</v>
      </c>
      <c r="C44" s="277" t="s">
        <v>513</v>
      </c>
      <c r="D44" s="141" t="s">
        <v>766</v>
      </c>
      <c r="E44" s="141"/>
      <c r="F44" s="141" t="s">
        <v>767</v>
      </c>
      <c r="G44" s="138"/>
    </row>
    <row r="45" spans="1:7" ht="63">
      <c r="A45" s="434"/>
      <c r="B45" s="150" t="s">
        <v>53</v>
      </c>
      <c r="C45" s="272" t="s">
        <v>516</v>
      </c>
      <c r="D45" s="141"/>
      <c r="E45" s="141"/>
      <c r="F45" s="141"/>
      <c r="G45" s="138"/>
    </row>
  </sheetData>
  <mergeCells count="28">
    <mergeCell ref="G4:G8"/>
    <mergeCell ref="F30:F39"/>
    <mergeCell ref="E31:E33"/>
    <mergeCell ref="G30:G34"/>
    <mergeCell ref="A44:A45"/>
    <mergeCell ref="D29:D41"/>
    <mergeCell ref="A26:A42"/>
    <mergeCell ref="B10:B16"/>
    <mergeCell ref="C10:C16"/>
    <mergeCell ref="D10:D16"/>
    <mergeCell ref="A43:G43"/>
    <mergeCell ref="A25:G25"/>
    <mergeCell ref="A3:G3"/>
    <mergeCell ref="G10:G16"/>
    <mergeCell ref="B17:B23"/>
    <mergeCell ref="C17:C23"/>
    <mergeCell ref="D17:D23"/>
    <mergeCell ref="G17:G23"/>
    <mergeCell ref="E10:E16"/>
    <mergeCell ref="E17:E23"/>
    <mergeCell ref="F10:F16"/>
    <mergeCell ref="F17:F23"/>
    <mergeCell ref="A4:A24"/>
    <mergeCell ref="E4:E8"/>
    <mergeCell ref="F4:F8"/>
    <mergeCell ref="B4:B8"/>
    <mergeCell ref="C4:C8"/>
    <mergeCell ref="D4:D8"/>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39" zoomScale="70" zoomScaleNormal="70" workbookViewId="0">
      <selection activeCell="E10" sqref="E10:E16"/>
    </sheetView>
  </sheetViews>
  <sheetFormatPr defaultColWidth="9.140625" defaultRowHeight="15.75"/>
  <cols>
    <col min="1" max="1" width="9.140625" style="81"/>
    <col min="2" max="2" width="20.7109375" style="81" customWidth="1"/>
    <col min="3" max="3" width="60.7109375" style="160" customWidth="1"/>
    <col min="4" max="5" width="70.7109375" style="161" customWidth="1"/>
    <col min="6" max="16384" width="9.140625" style="81"/>
  </cols>
  <sheetData>
    <row r="1" spans="1:5" ht="16.5" thickBot="1"/>
    <row r="2" spans="1:5" s="251" customFormat="1" ht="39.950000000000003" customHeight="1">
      <c r="C2" s="254" t="s">
        <v>840</v>
      </c>
      <c r="D2" s="255" t="s">
        <v>645</v>
      </c>
      <c r="E2" s="256" t="s">
        <v>626</v>
      </c>
    </row>
    <row r="3" spans="1:5" ht="39.950000000000003" customHeight="1">
      <c r="A3" s="440" t="s">
        <v>816</v>
      </c>
      <c r="B3" s="440"/>
      <c r="C3" s="440"/>
      <c r="D3" s="440"/>
      <c r="E3" s="440"/>
    </row>
    <row r="4" spans="1:5" ht="167.25" customHeight="1">
      <c r="A4" s="411" t="s">
        <v>819</v>
      </c>
      <c r="B4" s="406" t="s">
        <v>7</v>
      </c>
      <c r="C4" s="425" t="s">
        <v>490</v>
      </c>
      <c r="D4" s="429" t="s">
        <v>491</v>
      </c>
      <c r="E4" s="364" t="s">
        <v>768</v>
      </c>
    </row>
    <row r="5" spans="1:5" ht="14.25" hidden="1" customHeight="1">
      <c r="A5" s="418"/>
      <c r="B5" s="406"/>
      <c r="C5" s="426"/>
      <c r="D5" s="429"/>
      <c r="E5" s="364"/>
    </row>
    <row r="6" spans="1:5" ht="14.25" hidden="1" customHeight="1">
      <c r="A6" s="418"/>
      <c r="B6" s="406"/>
      <c r="C6" s="426"/>
      <c r="D6" s="429"/>
      <c r="E6" s="364"/>
    </row>
    <row r="7" spans="1:5" ht="14.25" hidden="1" customHeight="1">
      <c r="A7" s="418"/>
      <c r="B7" s="406"/>
      <c r="C7" s="426"/>
      <c r="D7" s="429"/>
      <c r="E7" s="364"/>
    </row>
    <row r="8" spans="1:5" ht="14.25" hidden="1" customHeight="1">
      <c r="A8" s="418"/>
      <c r="B8" s="406"/>
      <c r="C8" s="427"/>
      <c r="D8" s="429"/>
      <c r="E8" s="364"/>
    </row>
    <row r="9" spans="1:5" ht="89.25" customHeight="1">
      <c r="A9" s="418"/>
      <c r="B9" s="150" t="s">
        <v>14</v>
      </c>
      <c r="C9" s="272" t="s">
        <v>492</v>
      </c>
      <c r="D9" s="141" t="s">
        <v>493</v>
      </c>
      <c r="E9" s="109" t="s">
        <v>494</v>
      </c>
    </row>
    <row r="10" spans="1:5" ht="14.25" customHeight="1">
      <c r="A10" s="418"/>
      <c r="B10" s="406" t="s">
        <v>19</v>
      </c>
      <c r="C10" s="425" t="s">
        <v>495</v>
      </c>
      <c r="D10" s="430" t="s">
        <v>769</v>
      </c>
      <c r="E10" s="364" t="s">
        <v>496</v>
      </c>
    </row>
    <row r="11" spans="1:5" ht="14.25" customHeight="1">
      <c r="A11" s="418"/>
      <c r="B11" s="406"/>
      <c r="C11" s="426"/>
      <c r="D11" s="430"/>
      <c r="E11" s="364"/>
    </row>
    <row r="12" spans="1:5" ht="14.25" customHeight="1">
      <c r="A12" s="418"/>
      <c r="B12" s="406"/>
      <c r="C12" s="426"/>
      <c r="D12" s="430"/>
      <c r="E12" s="364"/>
    </row>
    <row r="13" spans="1:5" ht="14.25" customHeight="1">
      <c r="A13" s="418"/>
      <c r="B13" s="406"/>
      <c r="C13" s="426"/>
      <c r="D13" s="430"/>
      <c r="E13" s="364"/>
    </row>
    <row r="14" spans="1:5" ht="14.25" customHeight="1">
      <c r="A14" s="418"/>
      <c r="B14" s="406"/>
      <c r="C14" s="426"/>
      <c r="D14" s="430"/>
      <c r="E14" s="364"/>
    </row>
    <row r="15" spans="1:5" ht="14.25" customHeight="1">
      <c r="A15" s="418"/>
      <c r="B15" s="406"/>
      <c r="C15" s="426"/>
      <c r="D15" s="430"/>
      <c r="E15" s="364"/>
    </row>
    <row r="16" spans="1:5" ht="73.5" customHeight="1">
      <c r="A16" s="418"/>
      <c r="B16" s="406"/>
      <c r="C16" s="427"/>
      <c r="D16" s="430"/>
      <c r="E16" s="364"/>
    </row>
    <row r="17" spans="1:7" ht="14.25" customHeight="1">
      <c r="A17" s="418"/>
      <c r="B17" s="406" t="s">
        <v>26</v>
      </c>
      <c r="C17" s="425" t="s">
        <v>497</v>
      </c>
      <c r="D17" s="429" t="s">
        <v>498</v>
      </c>
      <c r="E17" s="364" t="s">
        <v>499</v>
      </c>
    </row>
    <row r="18" spans="1:7" ht="14.25" customHeight="1">
      <c r="A18" s="418"/>
      <c r="B18" s="406"/>
      <c r="C18" s="426"/>
      <c r="D18" s="429"/>
      <c r="E18" s="364"/>
    </row>
    <row r="19" spans="1:7" ht="14.25" customHeight="1">
      <c r="A19" s="418"/>
      <c r="B19" s="406"/>
      <c r="C19" s="426"/>
      <c r="D19" s="429"/>
      <c r="E19" s="364"/>
    </row>
    <row r="20" spans="1:7" ht="14.25" customHeight="1">
      <c r="A20" s="418"/>
      <c r="B20" s="406"/>
      <c r="C20" s="426"/>
      <c r="D20" s="429"/>
      <c r="E20" s="364"/>
    </row>
    <row r="21" spans="1:7" ht="14.25" customHeight="1">
      <c r="A21" s="418"/>
      <c r="B21" s="406"/>
      <c r="C21" s="426"/>
      <c r="D21" s="429"/>
      <c r="E21" s="364"/>
    </row>
    <row r="22" spans="1:7" ht="14.25" customHeight="1">
      <c r="A22" s="418"/>
      <c r="B22" s="406"/>
      <c r="C22" s="426"/>
      <c r="D22" s="429"/>
      <c r="E22" s="364"/>
    </row>
    <row r="23" spans="1:7" ht="14.25" customHeight="1">
      <c r="A23" s="418"/>
      <c r="B23" s="406"/>
      <c r="C23" s="427"/>
      <c r="D23" s="429"/>
      <c r="E23" s="364"/>
    </row>
    <row r="24" spans="1:7" ht="43.5" customHeight="1">
      <c r="A24" s="412"/>
      <c r="B24" s="150" t="s">
        <v>31</v>
      </c>
      <c r="C24" s="162" t="s">
        <v>500</v>
      </c>
      <c r="D24" s="141" t="s">
        <v>501</v>
      </c>
      <c r="E24" s="100" t="s">
        <v>501</v>
      </c>
    </row>
    <row r="25" spans="1:7" ht="39.950000000000003" customHeight="1">
      <c r="A25" s="440" t="s">
        <v>820</v>
      </c>
      <c r="B25" s="440"/>
      <c r="C25" s="440"/>
      <c r="D25" s="440"/>
      <c r="E25" s="440"/>
      <c r="F25" s="227"/>
      <c r="G25" s="228"/>
    </row>
    <row r="26" spans="1:7" ht="208.5" customHeight="1">
      <c r="A26" s="411" t="s">
        <v>819</v>
      </c>
      <c r="B26" s="150" t="s">
        <v>376</v>
      </c>
      <c r="C26" s="272" t="s">
        <v>502</v>
      </c>
      <c r="D26" s="141" t="s">
        <v>503</v>
      </c>
      <c r="E26" s="100" t="s">
        <v>770</v>
      </c>
    </row>
    <row r="27" spans="1:7" ht="91.5" customHeight="1">
      <c r="A27" s="418"/>
      <c r="B27" s="150" t="s">
        <v>36</v>
      </c>
      <c r="C27" s="273" t="s">
        <v>504</v>
      </c>
      <c r="D27" s="274" t="s">
        <v>505</v>
      </c>
      <c r="E27" s="109" t="s">
        <v>506</v>
      </c>
    </row>
    <row r="28" spans="1:7" ht="15" customHeight="1">
      <c r="A28" s="418"/>
      <c r="B28" s="406" t="s">
        <v>387</v>
      </c>
      <c r="C28" s="425" t="s">
        <v>507</v>
      </c>
      <c r="D28" s="429" t="s">
        <v>508</v>
      </c>
      <c r="E28" s="364" t="s">
        <v>509</v>
      </c>
    </row>
    <row r="29" spans="1:7" ht="45.75" customHeight="1">
      <c r="A29" s="418"/>
      <c r="B29" s="406"/>
      <c r="C29" s="427"/>
      <c r="D29" s="376"/>
      <c r="E29" s="371"/>
    </row>
    <row r="30" spans="1:7" ht="31.5">
      <c r="A30" s="418"/>
      <c r="B30" s="422" t="s">
        <v>41</v>
      </c>
      <c r="C30" s="286" t="s">
        <v>463</v>
      </c>
      <c r="D30" s="292"/>
      <c r="E30" s="292"/>
    </row>
    <row r="31" spans="1:7">
      <c r="A31" s="418"/>
      <c r="B31" s="423"/>
      <c r="C31" s="287" t="s">
        <v>465</v>
      </c>
      <c r="D31" s="152" t="s">
        <v>785</v>
      </c>
      <c r="E31" s="100" t="s">
        <v>785</v>
      </c>
    </row>
    <row r="32" spans="1:7" ht="75" customHeight="1">
      <c r="A32" s="418"/>
      <c r="B32" s="423"/>
      <c r="C32" s="287" t="s">
        <v>467</v>
      </c>
      <c r="D32" s="152" t="s">
        <v>784</v>
      </c>
      <c r="E32" s="100" t="s">
        <v>784</v>
      </c>
    </row>
    <row r="33" spans="1:5" ht="47.25">
      <c r="A33" s="418"/>
      <c r="B33" s="423"/>
      <c r="C33" s="287" t="s">
        <v>771</v>
      </c>
      <c r="D33" s="288" t="s">
        <v>782</v>
      </c>
      <c r="E33" s="288" t="s">
        <v>783</v>
      </c>
    </row>
    <row r="34" spans="1:5">
      <c r="A34" s="418"/>
      <c r="B34" s="423"/>
      <c r="C34" s="287" t="s">
        <v>469</v>
      </c>
      <c r="D34" s="152" t="s">
        <v>781</v>
      </c>
      <c r="E34" s="100" t="s">
        <v>781</v>
      </c>
    </row>
    <row r="35" spans="1:5">
      <c r="A35" s="418"/>
      <c r="B35" s="423"/>
      <c r="C35" s="287" t="s">
        <v>471</v>
      </c>
      <c r="D35" s="152" t="s">
        <v>780</v>
      </c>
      <c r="E35" s="100" t="s">
        <v>780</v>
      </c>
    </row>
    <row r="36" spans="1:5">
      <c r="A36" s="418"/>
      <c r="B36" s="423"/>
      <c r="C36" s="287" t="s">
        <v>49</v>
      </c>
      <c r="D36" s="152" t="s">
        <v>779</v>
      </c>
      <c r="E36" s="100" t="s">
        <v>779</v>
      </c>
    </row>
    <row r="37" spans="1:5" ht="31.5">
      <c r="A37" s="418"/>
      <c r="B37" s="423"/>
      <c r="C37" s="287" t="s">
        <v>474</v>
      </c>
      <c r="D37" s="152" t="s">
        <v>778</v>
      </c>
      <c r="E37" s="100" t="s">
        <v>778</v>
      </c>
    </row>
    <row r="38" spans="1:5" ht="31.5">
      <c r="A38" s="418"/>
      <c r="B38" s="423"/>
      <c r="C38" s="287" t="s">
        <v>476</v>
      </c>
      <c r="D38" s="152" t="s">
        <v>777</v>
      </c>
      <c r="E38" s="100" t="s">
        <v>777</v>
      </c>
    </row>
    <row r="39" spans="1:5">
      <c r="A39" s="418"/>
      <c r="B39" s="423"/>
      <c r="C39" s="287" t="s">
        <v>478</v>
      </c>
      <c r="D39" s="152" t="s">
        <v>776</v>
      </c>
      <c r="E39" s="100" t="s">
        <v>776</v>
      </c>
    </row>
    <row r="40" spans="1:5">
      <c r="A40" s="418"/>
      <c r="B40" s="423"/>
      <c r="C40" s="287" t="s">
        <v>50</v>
      </c>
      <c r="D40" s="152" t="s">
        <v>775</v>
      </c>
      <c r="E40" s="100" t="s">
        <v>775</v>
      </c>
    </row>
    <row r="41" spans="1:5" ht="31.5">
      <c r="A41" s="418"/>
      <c r="B41" s="423"/>
      <c r="C41" s="287" t="s">
        <v>51</v>
      </c>
      <c r="D41" s="152" t="s">
        <v>774</v>
      </c>
      <c r="E41" s="100" t="s">
        <v>801</v>
      </c>
    </row>
    <row r="42" spans="1:5" ht="68.25" customHeight="1">
      <c r="A42" s="418"/>
      <c r="B42" s="424"/>
      <c r="C42" s="287" t="s">
        <v>52</v>
      </c>
      <c r="D42" s="152" t="s">
        <v>773</v>
      </c>
      <c r="E42" s="100" t="s">
        <v>773</v>
      </c>
    </row>
    <row r="43" spans="1:5">
      <c r="A43" s="418"/>
      <c r="B43" s="166"/>
      <c r="C43" s="442"/>
      <c r="D43" s="148" t="s">
        <v>794</v>
      </c>
      <c r="E43" s="289" t="s">
        <v>795</v>
      </c>
    </row>
    <row r="44" spans="1:5" ht="15" customHeight="1">
      <c r="A44" s="418"/>
      <c r="B44" s="165"/>
      <c r="C44" s="443"/>
      <c r="D44" s="148" t="s">
        <v>796</v>
      </c>
      <c r="E44" s="289" t="s">
        <v>796</v>
      </c>
    </row>
    <row r="45" spans="1:5">
      <c r="A45" s="418"/>
      <c r="B45" s="165"/>
      <c r="C45" s="443"/>
      <c r="D45" s="148" t="s">
        <v>800</v>
      </c>
      <c r="E45" s="289" t="s">
        <v>800</v>
      </c>
    </row>
    <row r="46" spans="1:5">
      <c r="A46" s="418"/>
      <c r="B46" s="165"/>
      <c r="C46" s="443"/>
      <c r="D46" s="148" t="s">
        <v>799</v>
      </c>
      <c r="E46" s="289" t="s">
        <v>799</v>
      </c>
    </row>
    <row r="47" spans="1:5">
      <c r="A47" s="418"/>
      <c r="B47" s="165"/>
      <c r="C47" s="443"/>
      <c r="D47" s="148" t="s">
        <v>798</v>
      </c>
      <c r="E47" s="289" t="s">
        <v>798</v>
      </c>
    </row>
    <row r="48" spans="1:5">
      <c r="A48" s="418"/>
      <c r="B48" s="165"/>
      <c r="C48" s="443"/>
      <c r="D48" s="148" t="s">
        <v>797</v>
      </c>
      <c r="E48" s="289" t="s">
        <v>797</v>
      </c>
    </row>
    <row r="49" spans="1:7">
      <c r="A49" s="418"/>
      <c r="B49" s="165"/>
      <c r="C49" s="443"/>
      <c r="D49" s="148" t="s">
        <v>793</v>
      </c>
      <c r="E49" s="289" t="s">
        <v>793</v>
      </c>
    </row>
    <row r="50" spans="1:7">
      <c r="A50" s="418"/>
      <c r="B50" s="165"/>
      <c r="C50" s="443"/>
      <c r="D50" s="148" t="s">
        <v>792</v>
      </c>
      <c r="E50" s="289" t="s">
        <v>792</v>
      </c>
    </row>
    <row r="51" spans="1:7">
      <c r="A51" s="418"/>
      <c r="B51" s="165"/>
      <c r="C51" s="443"/>
      <c r="D51" s="148" t="s">
        <v>791</v>
      </c>
      <c r="E51" s="289" t="s">
        <v>791</v>
      </c>
    </row>
    <row r="52" spans="1:7">
      <c r="A52" s="418"/>
      <c r="B52" s="165"/>
      <c r="C52" s="443"/>
      <c r="D52" s="148" t="s">
        <v>790</v>
      </c>
      <c r="E52" s="289" t="s">
        <v>790</v>
      </c>
    </row>
    <row r="53" spans="1:7" ht="31.5">
      <c r="A53" s="418"/>
      <c r="B53" s="165"/>
      <c r="C53" s="443"/>
      <c r="D53" s="290" t="s">
        <v>789</v>
      </c>
      <c r="E53" s="289" t="s">
        <v>789</v>
      </c>
    </row>
    <row r="54" spans="1:7">
      <c r="A54" s="418"/>
      <c r="B54" s="165"/>
      <c r="C54" s="443"/>
      <c r="D54" s="290" t="s">
        <v>788</v>
      </c>
      <c r="E54" s="289" t="s">
        <v>788</v>
      </c>
    </row>
    <row r="55" spans="1:7">
      <c r="A55" s="418"/>
      <c r="B55" s="165"/>
      <c r="C55" s="443"/>
      <c r="D55" s="290" t="s">
        <v>787</v>
      </c>
      <c r="E55" s="289" t="s">
        <v>787</v>
      </c>
    </row>
    <row r="56" spans="1:7" ht="81" customHeight="1">
      <c r="A56" s="418"/>
      <c r="B56" s="167"/>
      <c r="C56" s="444"/>
      <c r="D56" s="291" t="s">
        <v>786</v>
      </c>
      <c r="E56" s="270" t="s">
        <v>786</v>
      </c>
    </row>
    <row r="57" spans="1:7" ht="14.25" customHeight="1">
      <c r="A57" s="418"/>
      <c r="B57" s="406" t="s">
        <v>43</v>
      </c>
      <c r="C57" s="425" t="s">
        <v>510</v>
      </c>
      <c r="D57" s="378" t="s">
        <v>511</v>
      </c>
      <c r="E57" s="407" t="s">
        <v>512</v>
      </c>
    </row>
    <row r="58" spans="1:7" ht="15" customHeight="1">
      <c r="A58" s="418"/>
      <c r="B58" s="406"/>
      <c r="C58" s="426"/>
      <c r="D58" s="429"/>
      <c r="E58" s="407"/>
    </row>
    <row r="59" spans="1:7" ht="14.25" customHeight="1">
      <c r="A59" s="418"/>
      <c r="B59" s="406"/>
      <c r="C59" s="426"/>
      <c r="D59" s="429"/>
      <c r="E59" s="407"/>
    </row>
    <row r="60" spans="1:7" ht="52.5" customHeight="1">
      <c r="A60" s="412"/>
      <c r="B60" s="406"/>
      <c r="C60" s="427"/>
      <c r="D60" s="429"/>
      <c r="E60" s="408"/>
    </row>
    <row r="61" spans="1:7" ht="39.950000000000003" customHeight="1">
      <c r="A61" s="437" t="s">
        <v>818</v>
      </c>
      <c r="B61" s="441"/>
      <c r="C61" s="441"/>
      <c r="D61" s="441"/>
      <c r="E61" s="441"/>
      <c r="F61" s="229"/>
      <c r="G61" s="230"/>
    </row>
    <row r="62" spans="1:7" ht="181.5" customHeight="1">
      <c r="A62" s="411" t="s">
        <v>819</v>
      </c>
      <c r="B62" s="154" t="s">
        <v>486</v>
      </c>
      <c r="C62" s="163" t="s">
        <v>772</v>
      </c>
      <c r="D62" s="141" t="s">
        <v>514</v>
      </c>
      <c r="E62" s="152" t="s">
        <v>515</v>
      </c>
    </row>
    <row r="63" spans="1:7" ht="78.75">
      <c r="A63" s="412"/>
      <c r="B63" s="150" t="s">
        <v>53</v>
      </c>
      <c r="C63" s="162" t="s">
        <v>516</v>
      </c>
      <c r="D63" s="141" t="s">
        <v>517</v>
      </c>
      <c r="E63" s="293" t="s">
        <v>802</v>
      </c>
    </row>
  </sheetData>
  <mergeCells count="28">
    <mergeCell ref="E4:E8"/>
    <mergeCell ref="B10:B16"/>
    <mergeCell ref="C10:C16"/>
    <mergeCell ref="D10:D16"/>
    <mergeCell ref="E10:E16"/>
    <mergeCell ref="A62:A63"/>
    <mergeCell ref="A4:A24"/>
    <mergeCell ref="A26:A60"/>
    <mergeCell ref="B4:B8"/>
    <mergeCell ref="C4:C8"/>
    <mergeCell ref="B17:B23"/>
    <mergeCell ref="C17:C23"/>
    <mergeCell ref="A3:E3"/>
    <mergeCell ref="A25:E25"/>
    <mergeCell ref="A61:E61"/>
    <mergeCell ref="B30:B42"/>
    <mergeCell ref="C43:C56"/>
    <mergeCell ref="B57:B60"/>
    <mergeCell ref="C57:C60"/>
    <mergeCell ref="D57:D60"/>
    <mergeCell ref="E57:E60"/>
    <mergeCell ref="D17:D23"/>
    <mergeCell ref="E17:E23"/>
    <mergeCell ref="B28:B29"/>
    <mergeCell ref="C28:C29"/>
    <mergeCell ref="D28:D29"/>
    <mergeCell ref="E28:E29"/>
    <mergeCell ref="D4:D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workbookViewId="0">
      <selection activeCell="D38" sqref="D38"/>
    </sheetView>
  </sheetViews>
  <sheetFormatPr defaultColWidth="14.42578125" defaultRowHeight="15" customHeight="1"/>
  <cols>
    <col min="1" max="1" width="5.7109375" style="62" customWidth="1"/>
    <col min="2" max="2" width="15.7109375" style="62" customWidth="1"/>
    <col min="3" max="3" width="17.28515625" style="62" customWidth="1"/>
    <col min="4" max="25" width="15.42578125" style="62" customWidth="1"/>
    <col min="26" max="26" width="8.7109375" style="62" customWidth="1"/>
    <col min="27" max="16384" width="14.42578125" style="62"/>
  </cols>
  <sheetData>
    <row r="1" spans="1:25" ht="14.25">
      <c r="A1" s="464" t="s">
        <v>196</v>
      </c>
      <c r="B1" s="446"/>
      <c r="C1" s="446"/>
      <c r="D1" s="446"/>
      <c r="E1" s="446"/>
      <c r="F1" s="446"/>
      <c r="G1" s="446"/>
      <c r="H1" s="446"/>
      <c r="I1" s="446"/>
      <c r="J1" s="446"/>
      <c r="K1" s="446"/>
      <c r="L1" s="446"/>
      <c r="M1" s="446"/>
      <c r="N1" s="446"/>
      <c r="O1" s="446"/>
      <c r="P1" s="446"/>
      <c r="Q1" s="446"/>
      <c r="R1" s="446"/>
      <c r="S1" s="446"/>
      <c r="T1" s="446"/>
      <c r="U1" s="446"/>
      <c r="V1" s="446"/>
      <c r="W1" s="446"/>
      <c r="X1" s="446"/>
    </row>
    <row r="2" spans="1:25">
      <c r="A2" s="63"/>
      <c r="B2" s="63"/>
      <c r="C2" s="63"/>
      <c r="D2" s="63"/>
      <c r="E2" s="63"/>
      <c r="F2" s="63"/>
      <c r="G2" s="63"/>
      <c r="H2" s="63"/>
      <c r="I2" s="63"/>
      <c r="J2" s="63"/>
      <c r="K2" s="63"/>
      <c r="L2" s="63"/>
      <c r="M2" s="63"/>
      <c r="N2" s="63"/>
      <c r="O2" s="63"/>
      <c r="P2" s="63"/>
      <c r="Q2" s="63"/>
      <c r="R2" s="63"/>
      <c r="S2" s="63"/>
      <c r="T2" s="63"/>
      <c r="U2" s="63"/>
      <c r="V2" s="63"/>
      <c r="W2" s="63"/>
      <c r="X2" s="63"/>
    </row>
    <row r="3" spans="1:25" ht="14.25">
      <c r="A3" s="64" t="s">
        <v>197</v>
      </c>
      <c r="B3" s="64" t="s">
        <v>198</v>
      </c>
      <c r="C3" s="64" t="s">
        <v>199</v>
      </c>
      <c r="D3" s="65" t="s">
        <v>200</v>
      </c>
      <c r="E3" s="65" t="s">
        <v>201</v>
      </c>
      <c r="F3" s="65" t="s">
        <v>202</v>
      </c>
      <c r="G3" s="65" t="s">
        <v>203</v>
      </c>
      <c r="H3" s="65" t="s">
        <v>204</v>
      </c>
      <c r="I3" s="65" t="s">
        <v>205</v>
      </c>
      <c r="J3" s="65" t="s">
        <v>206</v>
      </c>
      <c r="K3" s="65" t="s">
        <v>207</v>
      </c>
      <c r="L3" s="65" t="s">
        <v>208</v>
      </c>
      <c r="M3" s="65" t="s">
        <v>209</v>
      </c>
      <c r="N3" s="65" t="s">
        <v>210</v>
      </c>
      <c r="O3" s="65" t="s">
        <v>211</v>
      </c>
      <c r="P3" s="65" t="s">
        <v>212</v>
      </c>
      <c r="Q3" s="65" t="s">
        <v>213</v>
      </c>
      <c r="R3" s="65" t="s">
        <v>214</v>
      </c>
      <c r="S3" s="65" t="s">
        <v>215</v>
      </c>
      <c r="T3" s="65" t="s">
        <v>216</v>
      </c>
      <c r="U3" s="65" t="s">
        <v>217</v>
      </c>
      <c r="V3" s="65" t="s">
        <v>218</v>
      </c>
      <c r="W3" s="65" t="s">
        <v>219</v>
      </c>
      <c r="X3" s="65" t="s">
        <v>220</v>
      </c>
      <c r="Y3" s="65" t="s">
        <v>221</v>
      </c>
    </row>
    <row r="4" spans="1:25" ht="30">
      <c r="A4" s="462">
        <v>1</v>
      </c>
      <c r="B4" s="465" t="s">
        <v>222</v>
      </c>
      <c r="C4" s="66" t="s">
        <v>223</v>
      </c>
      <c r="D4" s="67" t="s">
        <v>224</v>
      </c>
      <c r="E4" s="67" t="s">
        <v>224</v>
      </c>
      <c r="F4" s="67" t="s">
        <v>224</v>
      </c>
      <c r="G4" s="67" t="s">
        <v>224</v>
      </c>
      <c r="H4" s="67" t="s">
        <v>224</v>
      </c>
      <c r="I4" s="67" t="s">
        <v>224</v>
      </c>
      <c r="J4" s="68" t="s">
        <v>225</v>
      </c>
      <c r="K4" s="67" t="s">
        <v>224</v>
      </c>
      <c r="L4" s="68" t="s">
        <v>225</v>
      </c>
      <c r="M4" s="68" t="s">
        <v>225</v>
      </c>
      <c r="N4" s="67" t="s">
        <v>224</v>
      </c>
      <c r="O4" s="67" t="s">
        <v>224</v>
      </c>
      <c r="P4" s="68" t="s">
        <v>225</v>
      </c>
      <c r="Q4" s="67" t="s">
        <v>224</v>
      </c>
      <c r="R4" s="67" t="s">
        <v>224</v>
      </c>
      <c r="S4" s="67" t="s">
        <v>224</v>
      </c>
      <c r="T4" s="67" t="s">
        <v>224</v>
      </c>
      <c r="U4" s="67" t="s">
        <v>224</v>
      </c>
      <c r="V4" s="67" t="s">
        <v>224</v>
      </c>
      <c r="W4" s="68" t="s">
        <v>225</v>
      </c>
      <c r="X4" s="68" t="s">
        <v>225</v>
      </c>
      <c r="Y4" s="69">
        <f>15/21*100%</f>
        <v>0.7142857142857143</v>
      </c>
    </row>
    <row r="5" spans="1:25" ht="45">
      <c r="A5" s="451"/>
      <c r="B5" s="451"/>
      <c r="C5" s="66" t="s">
        <v>226</v>
      </c>
      <c r="D5" s="67" t="s">
        <v>224</v>
      </c>
      <c r="E5" s="68" t="s">
        <v>227</v>
      </c>
      <c r="F5" s="67" t="s">
        <v>224</v>
      </c>
      <c r="G5" s="67" t="s">
        <v>224</v>
      </c>
      <c r="H5" s="67" t="s">
        <v>224</v>
      </c>
      <c r="I5" s="68" t="s">
        <v>227</v>
      </c>
      <c r="J5" s="68" t="s">
        <v>227</v>
      </c>
      <c r="K5" s="68" t="s">
        <v>227</v>
      </c>
      <c r="L5" s="68" t="s">
        <v>227</v>
      </c>
      <c r="M5" s="68" t="s">
        <v>227</v>
      </c>
      <c r="N5" s="68" t="s">
        <v>227</v>
      </c>
      <c r="O5" s="68" t="s">
        <v>227</v>
      </c>
      <c r="P5" s="68" t="s">
        <v>227</v>
      </c>
      <c r="Q5" s="67" t="s">
        <v>224</v>
      </c>
      <c r="R5" s="67" t="s">
        <v>224</v>
      </c>
      <c r="S5" s="67" t="s">
        <v>224</v>
      </c>
      <c r="T5" s="68" t="s">
        <v>227</v>
      </c>
      <c r="U5" s="68" t="s">
        <v>227</v>
      </c>
      <c r="V5" s="68" t="s">
        <v>227</v>
      </c>
      <c r="W5" s="68" t="s">
        <v>227</v>
      </c>
      <c r="X5" s="68" t="s">
        <v>227</v>
      </c>
      <c r="Y5" s="69">
        <f>7/21*100%</f>
        <v>0.33333333333333331</v>
      </c>
    </row>
    <row r="6" spans="1:25">
      <c r="A6" s="462">
        <v>2</v>
      </c>
      <c r="B6" s="465" t="s">
        <v>228</v>
      </c>
      <c r="C6" s="66" t="s">
        <v>229</v>
      </c>
      <c r="D6" s="67"/>
      <c r="E6" s="67"/>
      <c r="F6" s="67" t="s">
        <v>224</v>
      </c>
      <c r="G6" s="67" t="s">
        <v>224</v>
      </c>
      <c r="H6" s="67" t="s">
        <v>224</v>
      </c>
      <c r="I6" s="67" t="s">
        <v>224</v>
      </c>
      <c r="J6" s="67" t="s">
        <v>224</v>
      </c>
      <c r="K6" s="67"/>
      <c r="L6" s="67"/>
      <c r="M6" s="67" t="s">
        <v>224</v>
      </c>
      <c r="N6" s="67" t="s">
        <v>224</v>
      </c>
      <c r="O6" s="67"/>
      <c r="P6" s="67" t="s">
        <v>224</v>
      </c>
      <c r="Q6" s="67"/>
      <c r="R6" s="67"/>
      <c r="S6" s="67"/>
      <c r="T6" s="67" t="s">
        <v>224</v>
      </c>
      <c r="U6" s="67" t="s">
        <v>224</v>
      </c>
      <c r="V6" s="67" t="s">
        <v>224</v>
      </c>
      <c r="W6" s="67" t="s">
        <v>224</v>
      </c>
      <c r="X6" s="67" t="s">
        <v>224</v>
      </c>
      <c r="Y6" s="69">
        <f>13/21*100%</f>
        <v>0.61904761904761907</v>
      </c>
    </row>
    <row r="7" spans="1:25">
      <c r="A7" s="450"/>
      <c r="B7" s="450"/>
      <c r="C7" s="66" t="s">
        <v>230</v>
      </c>
      <c r="D7" s="67"/>
      <c r="E7" s="67" t="s">
        <v>224</v>
      </c>
      <c r="F7" s="67"/>
      <c r="G7" s="67"/>
      <c r="H7" s="67"/>
      <c r="I7" s="67"/>
      <c r="J7" s="67"/>
      <c r="K7" s="67"/>
      <c r="L7" s="67"/>
      <c r="M7" s="67"/>
      <c r="N7" s="67"/>
      <c r="O7" s="67" t="s">
        <v>224</v>
      </c>
      <c r="P7" s="67"/>
      <c r="Q7" s="67" t="s">
        <v>224</v>
      </c>
      <c r="R7" s="67" t="s">
        <v>224</v>
      </c>
      <c r="S7" s="67" t="s">
        <v>224</v>
      </c>
      <c r="T7" s="67"/>
      <c r="U7" s="67"/>
      <c r="V7" s="67"/>
      <c r="W7" s="67"/>
      <c r="X7" s="67"/>
      <c r="Y7" s="69">
        <f>5/21*100%</f>
        <v>0.23809523809523808</v>
      </c>
    </row>
    <row r="8" spans="1:25" ht="45">
      <c r="A8" s="451"/>
      <c r="B8" s="451"/>
      <c r="C8" s="66" t="s">
        <v>231</v>
      </c>
      <c r="D8" s="67" t="s">
        <v>224</v>
      </c>
      <c r="E8" s="67"/>
      <c r="F8" s="67"/>
      <c r="G8" s="67"/>
      <c r="H8" s="67"/>
      <c r="I8" s="67"/>
      <c r="J8" s="67"/>
      <c r="K8" s="67" t="s">
        <v>224</v>
      </c>
      <c r="L8" s="70" t="s">
        <v>232</v>
      </c>
      <c r="M8" s="67"/>
      <c r="N8" s="67"/>
      <c r="O8" s="67"/>
      <c r="P8" s="67"/>
      <c r="Q8" s="67"/>
      <c r="R8" s="67"/>
      <c r="S8" s="67"/>
      <c r="T8" s="67"/>
      <c r="U8" s="67"/>
      <c r="V8" s="67"/>
      <c r="W8" s="67"/>
      <c r="X8" s="67"/>
      <c r="Y8" s="69">
        <f>3/21*100%</f>
        <v>0.14285714285714285</v>
      </c>
    </row>
    <row r="9" spans="1:25">
      <c r="A9" s="462">
        <v>3</v>
      </c>
      <c r="B9" s="463" t="s">
        <v>233</v>
      </c>
      <c r="C9" s="66" t="s">
        <v>234</v>
      </c>
      <c r="D9" s="67" t="s">
        <v>224</v>
      </c>
      <c r="E9" s="67" t="s">
        <v>224</v>
      </c>
      <c r="F9" s="67" t="s">
        <v>224</v>
      </c>
      <c r="G9" s="67" t="s">
        <v>224</v>
      </c>
      <c r="H9" s="67" t="s">
        <v>224</v>
      </c>
      <c r="I9" s="67" t="s">
        <v>224</v>
      </c>
      <c r="J9" s="67" t="s">
        <v>224</v>
      </c>
      <c r="K9" s="67" t="s">
        <v>224</v>
      </c>
      <c r="L9" s="67" t="s">
        <v>224</v>
      </c>
      <c r="M9" s="67" t="s">
        <v>224</v>
      </c>
      <c r="N9" s="67" t="s">
        <v>224</v>
      </c>
      <c r="O9" s="67" t="s">
        <v>224</v>
      </c>
      <c r="P9" s="67" t="s">
        <v>224</v>
      </c>
      <c r="Q9" s="67" t="s">
        <v>224</v>
      </c>
      <c r="R9" s="67" t="s">
        <v>224</v>
      </c>
      <c r="S9" s="67" t="s">
        <v>224</v>
      </c>
      <c r="T9" s="67" t="s">
        <v>224</v>
      </c>
      <c r="U9" s="67" t="s">
        <v>224</v>
      </c>
      <c r="V9" s="67" t="s">
        <v>224</v>
      </c>
      <c r="W9" s="67" t="s">
        <v>224</v>
      </c>
      <c r="X9" s="67" t="s">
        <v>224</v>
      </c>
      <c r="Y9" s="69">
        <v>1</v>
      </c>
    </row>
    <row r="10" spans="1:25" ht="41.25" customHeight="1">
      <c r="A10" s="450"/>
      <c r="B10" s="450"/>
      <c r="C10" s="66" t="s">
        <v>235</v>
      </c>
      <c r="D10" s="67" t="s">
        <v>224</v>
      </c>
      <c r="E10" s="67" t="s">
        <v>224</v>
      </c>
      <c r="F10" s="67" t="s">
        <v>224</v>
      </c>
      <c r="G10" s="67" t="s">
        <v>224</v>
      </c>
      <c r="H10" s="67" t="s">
        <v>224</v>
      </c>
      <c r="I10" s="67" t="s">
        <v>224</v>
      </c>
      <c r="J10" s="67" t="s">
        <v>224</v>
      </c>
      <c r="K10" s="67" t="s">
        <v>224</v>
      </c>
      <c r="L10" s="67" t="s">
        <v>224</v>
      </c>
      <c r="M10" s="67" t="s">
        <v>224</v>
      </c>
      <c r="N10" s="67" t="s">
        <v>224</v>
      </c>
      <c r="O10" s="67" t="s">
        <v>224</v>
      </c>
      <c r="P10" s="67" t="s">
        <v>224</v>
      </c>
      <c r="Q10" s="68" t="s">
        <v>236</v>
      </c>
      <c r="R10" s="68" t="s">
        <v>237</v>
      </c>
      <c r="S10" s="67" t="s">
        <v>224</v>
      </c>
      <c r="T10" s="67" t="s">
        <v>224</v>
      </c>
      <c r="U10" s="67" t="s">
        <v>224</v>
      </c>
      <c r="V10" s="67" t="s">
        <v>224</v>
      </c>
      <c r="W10" s="67" t="s">
        <v>224</v>
      </c>
      <c r="X10" s="67" t="s">
        <v>224</v>
      </c>
      <c r="Y10" s="69">
        <f>19/21*100%</f>
        <v>0.90476190476190477</v>
      </c>
    </row>
    <row r="11" spans="1:25" ht="30.75" customHeight="1">
      <c r="A11" s="71">
        <v>4</v>
      </c>
      <c r="B11" s="459" t="s">
        <v>238</v>
      </c>
      <c r="C11" s="448"/>
      <c r="D11" s="72" t="s">
        <v>239</v>
      </c>
      <c r="E11" s="70" t="s">
        <v>240</v>
      </c>
      <c r="F11" s="72" t="s">
        <v>239</v>
      </c>
      <c r="G11" s="70" t="s">
        <v>240</v>
      </c>
      <c r="H11" s="70" t="s">
        <v>240</v>
      </c>
      <c r="I11" s="70" t="s">
        <v>240</v>
      </c>
      <c r="J11" s="70" t="s">
        <v>240</v>
      </c>
      <c r="K11" s="70" t="s">
        <v>240</v>
      </c>
      <c r="L11" s="68" t="s">
        <v>241</v>
      </c>
      <c r="M11" s="68" t="s">
        <v>241</v>
      </c>
      <c r="N11" s="67" t="s">
        <v>224</v>
      </c>
      <c r="O11" s="67" t="s">
        <v>224</v>
      </c>
      <c r="P11" s="67" t="s">
        <v>224</v>
      </c>
      <c r="Q11" s="68" t="s">
        <v>242</v>
      </c>
      <c r="R11" s="68" t="s">
        <v>237</v>
      </c>
      <c r="S11" s="68" t="s">
        <v>237</v>
      </c>
      <c r="T11" s="67" t="s">
        <v>224</v>
      </c>
      <c r="U11" s="68" t="s">
        <v>237</v>
      </c>
      <c r="V11" s="68" t="s">
        <v>241</v>
      </c>
      <c r="W11" s="67" t="s">
        <v>224</v>
      </c>
      <c r="X11" s="67" t="s">
        <v>224</v>
      </c>
      <c r="Y11" s="69">
        <f>14/21*100%</f>
        <v>0.66666666666666663</v>
      </c>
    </row>
    <row r="12" spans="1:25">
      <c r="A12" s="71">
        <v>5</v>
      </c>
      <c r="B12" s="447" t="s">
        <v>243</v>
      </c>
      <c r="C12" s="448"/>
      <c r="D12" s="67" t="s">
        <v>224</v>
      </c>
      <c r="E12" s="67" t="s">
        <v>224</v>
      </c>
      <c r="F12" s="67" t="s">
        <v>224</v>
      </c>
      <c r="G12" s="67" t="s">
        <v>224</v>
      </c>
      <c r="H12" s="67" t="s">
        <v>224</v>
      </c>
      <c r="I12" s="67" t="s">
        <v>224</v>
      </c>
      <c r="J12" s="67" t="s">
        <v>224</v>
      </c>
      <c r="K12" s="67" t="s">
        <v>224</v>
      </c>
      <c r="L12" s="73" t="s">
        <v>244</v>
      </c>
      <c r="M12" s="67" t="s">
        <v>224</v>
      </c>
      <c r="N12" s="67" t="s">
        <v>224</v>
      </c>
      <c r="O12" s="67" t="s">
        <v>224</v>
      </c>
      <c r="P12" s="73" t="s">
        <v>244</v>
      </c>
      <c r="Q12" s="67" t="s">
        <v>224</v>
      </c>
      <c r="R12" s="73" t="s">
        <v>244</v>
      </c>
      <c r="S12" s="67" t="s">
        <v>224</v>
      </c>
      <c r="T12" s="73" t="s">
        <v>244</v>
      </c>
      <c r="U12" s="67" t="s">
        <v>224</v>
      </c>
      <c r="V12" s="67" t="s">
        <v>224</v>
      </c>
      <c r="W12" s="67" t="s">
        <v>224</v>
      </c>
      <c r="X12" s="67" t="s">
        <v>224</v>
      </c>
      <c r="Y12" s="69">
        <f>17/21*100%</f>
        <v>0.80952380952380953</v>
      </c>
    </row>
    <row r="13" spans="1:25">
      <c r="A13" s="71">
        <v>6</v>
      </c>
      <c r="B13" s="447" t="s">
        <v>245</v>
      </c>
      <c r="C13" s="448"/>
      <c r="D13" s="460" t="s">
        <v>246</v>
      </c>
      <c r="E13" s="461"/>
      <c r="F13" s="461"/>
      <c r="G13" s="461"/>
      <c r="H13" s="461"/>
      <c r="I13" s="461"/>
      <c r="J13" s="461"/>
      <c r="K13" s="461"/>
      <c r="L13" s="461"/>
      <c r="M13" s="461"/>
      <c r="N13" s="461"/>
      <c r="O13" s="461"/>
      <c r="P13" s="461"/>
      <c r="Q13" s="461"/>
      <c r="R13" s="461"/>
      <c r="S13" s="461"/>
      <c r="T13" s="461"/>
      <c r="U13" s="461"/>
      <c r="V13" s="461"/>
      <c r="W13" s="461"/>
      <c r="X13" s="448"/>
      <c r="Y13" s="69"/>
    </row>
    <row r="14" spans="1:25" ht="30">
      <c r="A14" s="462">
        <v>7</v>
      </c>
      <c r="B14" s="463" t="s">
        <v>247</v>
      </c>
      <c r="C14" s="66" t="s">
        <v>248</v>
      </c>
      <c r="D14" s="67" t="s">
        <v>224</v>
      </c>
      <c r="E14" s="73" t="s">
        <v>249</v>
      </c>
      <c r="F14" s="68" t="s">
        <v>250</v>
      </c>
      <c r="G14" s="67" t="s">
        <v>224</v>
      </c>
      <c r="H14" s="67" t="s">
        <v>224</v>
      </c>
      <c r="I14" s="73" t="s">
        <v>251</v>
      </c>
      <c r="J14" s="67" t="s">
        <v>224</v>
      </c>
      <c r="K14" s="67" t="s">
        <v>224</v>
      </c>
      <c r="L14" s="67" t="s">
        <v>224</v>
      </c>
      <c r="M14" s="67" t="s">
        <v>224</v>
      </c>
      <c r="N14" s="67" t="s">
        <v>224</v>
      </c>
      <c r="O14" s="73" t="s">
        <v>252</v>
      </c>
      <c r="P14" s="67" t="s">
        <v>224</v>
      </c>
      <c r="Q14" s="68" t="s">
        <v>253</v>
      </c>
      <c r="R14" s="68" t="s">
        <v>237</v>
      </c>
      <c r="S14" s="68" t="s">
        <v>254</v>
      </c>
      <c r="T14" s="68" t="s">
        <v>255</v>
      </c>
      <c r="U14" s="67" t="s">
        <v>224</v>
      </c>
      <c r="V14" s="73" t="s">
        <v>256</v>
      </c>
      <c r="W14" s="73" t="s">
        <v>257</v>
      </c>
      <c r="X14" s="67" t="s">
        <v>224</v>
      </c>
      <c r="Y14" s="69">
        <f>11/21*100%</f>
        <v>0.52380952380952384</v>
      </c>
    </row>
    <row r="15" spans="1:25">
      <c r="A15" s="451"/>
      <c r="B15" s="451"/>
      <c r="C15" s="66" t="s">
        <v>258</v>
      </c>
      <c r="D15" s="460" t="s">
        <v>259</v>
      </c>
      <c r="E15" s="461"/>
      <c r="F15" s="461"/>
      <c r="G15" s="461"/>
      <c r="H15" s="461"/>
      <c r="I15" s="461"/>
      <c r="J15" s="461"/>
      <c r="K15" s="461"/>
      <c r="L15" s="461"/>
      <c r="M15" s="461"/>
      <c r="N15" s="461"/>
      <c r="O15" s="461"/>
      <c r="P15" s="461"/>
      <c r="Q15" s="461"/>
      <c r="R15" s="461"/>
      <c r="S15" s="461"/>
      <c r="T15" s="461"/>
      <c r="U15" s="461"/>
      <c r="V15" s="461"/>
      <c r="W15" s="461"/>
      <c r="X15" s="448"/>
      <c r="Y15" s="69"/>
    </row>
    <row r="16" spans="1:25">
      <c r="A16" s="71">
        <v>8</v>
      </c>
      <c r="B16" s="447" t="s">
        <v>260</v>
      </c>
      <c r="C16" s="448"/>
      <c r="D16" s="67" t="s">
        <v>224</v>
      </c>
      <c r="E16" s="67" t="s">
        <v>224</v>
      </c>
      <c r="F16" s="67" t="s">
        <v>224</v>
      </c>
      <c r="G16" s="67" t="s">
        <v>224</v>
      </c>
      <c r="H16" s="67" t="s">
        <v>224</v>
      </c>
      <c r="I16" s="67" t="s">
        <v>224</v>
      </c>
      <c r="J16" s="67" t="s">
        <v>224</v>
      </c>
      <c r="K16" s="67" t="s">
        <v>224</v>
      </c>
      <c r="L16" s="73" t="s">
        <v>244</v>
      </c>
      <c r="M16" s="67" t="s">
        <v>224</v>
      </c>
      <c r="N16" s="67" t="s">
        <v>224</v>
      </c>
      <c r="O16" s="67" t="s">
        <v>224</v>
      </c>
      <c r="P16" s="73" t="s">
        <v>244</v>
      </c>
      <c r="Q16" s="67" t="s">
        <v>224</v>
      </c>
      <c r="R16" s="73" t="s">
        <v>244</v>
      </c>
      <c r="S16" s="67" t="s">
        <v>224</v>
      </c>
      <c r="T16" s="73" t="s">
        <v>244</v>
      </c>
      <c r="U16" s="67" t="s">
        <v>224</v>
      </c>
      <c r="V16" s="67" t="s">
        <v>224</v>
      </c>
      <c r="W16" s="67" t="s">
        <v>224</v>
      </c>
      <c r="X16" s="67" t="s">
        <v>224</v>
      </c>
      <c r="Y16" s="69">
        <f>17/21*100%</f>
        <v>0.80952380952380953</v>
      </c>
    </row>
    <row r="17" spans="1:25">
      <c r="A17" s="71">
        <v>9</v>
      </c>
      <c r="B17" s="447" t="s">
        <v>261</v>
      </c>
      <c r="C17" s="448"/>
      <c r="D17" s="67" t="s">
        <v>224</v>
      </c>
      <c r="E17" s="67" t="s">
        <v>262</v>
      </c>
      <c r="F17" s="67" t="s">
        <v>262</v>
      </c>
      <c r="G17" s="67" t="s">
        <v>224</v>
      </c>
      <c r="H17" s="67" t="s">
        <v>224</v>
      </c>
      <c r="I17" s="67" t="s">
        <v>262</v>
      </c>
      <c r="J17" s="67" t="s">
        <v>224</v>
      </c>
      <c r="K17" s="67" t="s">
        <v>262</v>
      </c>
      <c r="L17" s="67" t="s">
        <v>262</v>
      </c>
      <c r="M17" s="67" t="s">
        <v>224</v>
      </c>
      <c r="N17" s="67" t="s">
        <v>262</v>
      </c>
      <c r="O17" s="67" t="s">
        <v>262</v>
      </c>
      <c r="P17" s="67" t="s">
        <v>224</v>
      </c>
      <c r="Q17" s="67" t="s">
        <v>224</v>
      </c>
      <c r="R17" s="67" t="s">
        <v>262</v>
      </c>
      <c r="S17" s="67" t="s">
        <v>262</v>
      </c>
      <c r="T17" s="67" t="s">
        <v>262</v>
      </c>
      <c r="U17" s="67" t="s">
        <v>224</v>
      </c>
      <c r="V17" s="67" t="s">
        <v>224</v>
      </c>
      <c r="W17" s="67" t="s">
        <v>224</v>
      </c>
      <c r="X17" s="67" t="s">
        <v>262</v>
      </c>
      <c r="Y17" s="69">
        <f>10/21*100%</f>
        <v>0.47619047619047616</v>
      </c>
    </row>
    <row r="18" spans="1:25" ht="148.5" customHeight="1">
      <c r="A18" s="449"/>
      <c r="B18" s="452" t="s">
        <v>263</v>
      </c>
      <c r="C18" s="453"/>
      <c r="D18" s="74" t="s">
        <v>264</v>
      </c>
      <c r="E18" s="74" t="s">
        <v>265</v>
      </c>
      <c r="F18" s="74" t="s">
        <v>266</v>
      </c>
      <c r="G18" s="74" t="s">
        <v>267</v>
      </c>
      <c r="H18" s="74" t="s">
        <v>268</v>
      </c>
      <c r="I18" s="74" t="s">
        <v>269</v>
      </c>
      <c r="J18" s="74" t="s">
        <v>270</v>
      </c>
      <c r="K18" s="74" t="s">
        <v>271</v>
      </c>
      <c r="L18" s="74" t="s">
        <v>272</v>
      </c>
      <c r="M18" s="74" t="s">
        <v>273</v>
      </c>
      <c r="N18" s="74" t="s">
        <v>274</v>
      </c>
      <c r="O18" s="74" t="s">
        <v>275</v>
      </c>
      <c r="P18" s="74" t="s">
        <v>276</v>
      </c>
      <c r="Q18" s="74" t="s">
        <v>277</v>
      </c>
      <c r="R18" s="74" t="s">
        <v>278</v>
      </c>
      <c r="S18" s="74" t="s">
        <v>279</v>
      </c>
      <c r="T18" s="74" t="s">
        <v>280</v>
      </c>
      <c r="U18" s="75" t="s">
        <v>281</v>
      </c>
      <c r="V18" s="75" t="s">
        <v>282</v>
      </c>
      <c r="W18" s="75" t="s">
        <v>283</v>
      </c>
      <c r="X18" s="75" t="s">
        <v>446</v>
      </c>
    </row>
    <row r="19" spans="1:25" ht="57.75" customHeight="1">
      <c r="A19" s="450"/>
      <c r="B19" s="454"/>
      <c r="C19" s="455"/>
      <c r="D19" s="74" t="s">
        <v>284</v>
      </c>
      <c r="E19" s="74" t="s">
        <v>285</v>
      </c>
      <c r="F19" s="76"/>
      <c r="G19" s="76"/>
      <c r="H19" s="76"/>
      <c r="I19" s="74" t="s">
        <v>286</v>
      </c>
      <c r="J19" s="74" t="s">
        <v>287</v>
      </c>
      <c r="K19" s="74" t="s">
        <v>288</v>
      </c>
      <c r="L19" s="74" t="s">
        <v>289</v>
      </c>
      <c r="M19" s="76"/>
      <c r="N19" s="74" t="s">
        <v>290</v>
      </c>
      <c r="O19" s="74" t="s">
        <v>291</v>
      </c>
      <c r="P19" s="74" t="s">
        <v>292</v>
      </c>
      <c r="Q19" s="74" t="s">
        <v>293</v>
      </c>
      <c r="R19" s="74" t="s">
        <v>294</v>
      </c>
      <c r="S19" s="74" t="s">
        <v>295</v>
      </c>
      <c r="T19" s="75" t="s">
        <v>296</v>
      </c>
      <c r="U19" s="77" t="s">
        <v>297</v>
      </c>
      <c r="V19" s="75" t="s">
        <v>298</v>
      </c>
      <c r="W19" s="77" t="s">
        <v>299</v>
      </c>
      <c r="X19" s="75" t="s">
        <v>300</v>
      </c>
    </row>
    <row r="20" spans="1:25" ht="108.75" customHeight="1">
      <c r="A20" s="450"/>
      <c r="B20" s="454"/>
      <c r="C20" s="455"/>
      <c r="D20" s="74"/>
      <c r="E20" s="76"/>
      <c r="F20" s="76"/>
      <c r="G20" s="76"/>
      <c r="H20" s="76"/>
      <c r="I20" s="74" t="s">
        <v>301</v>
      </c>
      <c r="J20" s="74" t="s">
        <v>302</v>
      </c>
      <c r="K20" s="74" t="s">
        <v>303</v>
      </c>
      <c r="L20" s="74" t="s">
        <v>304</v>
      </c>
      <c r="M20" s="76"/>
      <c r="N20" s="76"/>
      <c r="O20" s="74" t="s">
        <v>305</v>
      </c>
      <c r="P20" s="74" t="s">
        <v>306</v>
      </c>
      <c r="Q20" s="74" t="s">
        <v>307</v>
      </c>
      <c r="R20" s="74" t="s">
        <v>308</v>
      </c>
      <c r="S20" s="74" t="s">
        <v>309</v>
      </c>
      <c r="T20" s="75" t="s">
        <v>310</v>
      </c>
      <c r="U20" s="76"/>
      <c r="V20" s="75" t="s">
        <v>447</v>
      </c>
      <c r="W20" s="75" t="s">
        <v>311</v>
      </c>
      <c r="X20" s="75" t="s">
        <v>448</v>
      </c>
    </row>
    <row r="21" spans="1:25" ht="15.75" customHeight="1">
      <c r="A21" s="450"/>
      <c r="B21" s="454"/>
      <c r="C21" s="455"/>
      <c r="D21" s="74"/>
      <c r="E21" s="76"/>
      <c r="F21" s="76"/>
      <c r="G21" s="76"/>
      <c r="H21" s="76"/>
      <c r="I21" s="76"/>
      <c r="J21" s="74"/>
      <c r="K21" s="76"/>
      <c r="L21" s="74" t="s">
        <v>312</v>
      </c>
      <c r="M21" s="76"/>
      <c r="N21" s="76"/>
      <c r="O21" s="78" t="s">
        <v>313</v>
      </c>
      <c r="P21" s="74" t="s">
        <v>314</v>
      </c>
      <c r="Q21" s="74" t="s">
        <v>315</v>
      </c>
      <c r="R21" s="76"/>
      <c r="S21" s="76"/>
      <c r="T21" s="75"/>
      <c r="U21" s="76"/>
      <c r="V21" s="76"/>
      <c r="W21" s="76"/>
      <c r="X21" s="76"/>
    </row>
    <row r="22" spans="1:25" ht="19.5" customHeight="1">
      <c r="A22" s="450"/>
      <c r="B22" s="454"/>
      <c r="C22" s="455"/>
      <c r="D22" s="74"/>
      <c r="E22" s="76"/>
      <c r="F22" s="76"/>
      <c r="G22" s="76"/>
      <c r="H22" s="76"/>
      <c r="I22" s="76"/>
      <c r="J22" s="76"/>
      <c r="K22" s="76"/>
      <c r="L22" s="74" t="s">
        <v>316</v>
      </c>
      <c r="M22" s="76"/>
      <c r="N22" s="76"/>
      <c r="O22" s="76"/>
      <c r="P22" s="76"/>
      <c r="Q22" s="76" t="s">
        <v>317</v>
      </c>
      <c r="R22" s="76"/>
      <c r="S22" s="76"/>
      <c r="T22" s="76"/>
      <c r="U22" s="76"/>
      <c r="V22" s="76"/>
      <c r="W22" s="76"/>
      <c r="X22" s="76"/>
    </row>
    <row r="23" spans="1:25" ht="15.75" customHeight="1">
      <c r="A23" s="451"/>
      <c r="B23" s="456"/>
      <c r="C23" s="457"/>
      <c r="D23" s="74"/>
      <c r="E23" s="76"/>
      <c r="F23" s="76"/>
      <c r="G23" s="76"/>
      <c r="H23" s="76"/>
      <c r="I23" s="76"/>
      <c r="J23" s="76"/>
      <c r="K23" s="76"/>
      <c r="L23" s="74" t="s">
        <v>318</v>
      </c>
      <c r="M23" s="76"/>
      <c r="N23" s="76"/>
      <c r="O23" s="76"/>
      <c r="P23" s="76"/>
      <c r="Q23" s="76"/>
      <c r="R23" s="76"/>
      <c r="S23" s="76"/>
      <c r="T23" s="76"/>
      <c r="U23" s="76"/>
      <c r="V23" s="76"/>
      <c r="W23" s="76"/>
      <c r="X23" s="76"/>
    </row>
    <row r="24" spans="1:25" ht="15.75" customHeight="1"/>
    <row r="25" spans="1:25" ht="15.75" customHeight="1">
      <c r="A25" s="458"/>
      <c r="B25" s="446"/>
      <c r="C25" s="79"/>
    </row>
    <row r="26" spans="1:25" ht="15.75" customHeight="1">
      <c r="A26" s="79"/>
      <c r="B26" s="79"/>
      <c r="C26" s="79"/>
    </row>
    <row r="27" spans="1:25" ht="15.75" customHeight="1">
      <c r="A27" s="79"/>
      <c r="B27" s="79"/>
      <c r="C27" s="79"/>
    </row>
    <row r="28" spans="1:25" ht="15.75" customHeight="1">
      <c r="A28" s="79"/>
      <c r="B28" s="79"/>
      <c r="C28" s="79"/>
    </row>
    <row r="29" spans="1:25" ht="15.75" customHeight="1">
      <c r="A29" s="79"/>
      <c r="B29" s="79"/>
      <c r="C29" s="79"/>
    </row>
    <row r="30" spans="1:25" ht="15.75" customHeight="1"/>
    <row r="31" spans="1:25" ht="15.75" customHeight="1">
      <c r="A31" s="445"/>
      <c r="B31" s="446"/>
    </row>
    <row r="32" spans="1: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0">
    <mergeCell ref="A9:A10"/>
    <mergeCell ref="B9:B10"/>
    <mergeCell ref="A1:X1"/>
    <mergeCell ref="A4:A5"/>
    <mergeCell ref="B4:B5"/>
    <mergeCell ref="A6:A8"/>
    <mergeCell ref="B6:B8"/>
    <mergeCell ref="B11:C11"/>
    <mergeCell ref="B12:C12"/>
    <mergeCell ref="B13:C13"/>
    <mergeCell ref="D13:X13"/>
    <mergeCell ref="A14:A15"/>
    <mergeCell ref="B14:B15"/>
    <mergeCell ref="D15:X15"/>
    <mergeCell ref="A31:B31"/>
    <mergeCell ref="B16:C16"/>
    <mergeCell ref="B17:C17"/>
    <mergeCell ref="A18:A23"/>
    <mergeCell ref="B18:C23"/>
    <mergeCell ref="A25:B25"/>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2"/>
  <sheetViews>
    <sheetView workbookViewId="0">
      <selection activeCell="J26" sqref="J26"/>
    </sheetView>
  </sheetViews>
  <sheetFormatPr defaultColWidth="14.42578125" defaultRowHeight="15" customHeight="1"/>
  <cols>
    <col min="1" max="1" width="5.7109375" style="1" customWidth="1"/>
    <col min="2" max="2" width="19.7109375" style="1" customWidth="1"/>
    <col min="3" max="3" width="22" style="1" customWidth="1"/>
    <col min="4" max="24" width="15.42578125" style="1" customWidth="1"/>
    <col min="25" max="25" width="8.7109375" style="1" customWidth="1"/>
    <col min="26" max="16384" width="14.42578125" style="1"/>
  </cols>
  <sheetData>
    <row r="1" spans="1:24" ht="14.25">
      <c r="A1" s="478" t="s">
        <v>196</v>
      </c>
      <c r="B1" s="467"/>
      <c r="C1" s="467"/>
      <c r="D1" s="467"/>
      <c r="E1" s="467"/>
      <c r="F1" s="467"/>
      <c r="G1" s="467"/>
      <c r="H1" s="467"/>
      <c r="I1" s="467"/>
      <c r="J1" s="467"/>
      <c r="K1" s="467"/>
      <c r="L1" s="467"/>
      <c r="M1" s="467"/>
      <c r="N1" s="467"/>
      <c r="O1" s="467"/>
      <c r="P1" s="467"/>
      <c r="Q1" s="467"/>
      <c r="R1" s="467"/>
      <c r="S1" s="467"/>
      <c r="T1" s="467"/>
      <c r="U1" s="467"/>
      <c r="V1" s="467"/>
      <c r="W1" s="467"/>
    </row>
    <row r="2" spans="1:24">
      <c r="A2" s="2"/>
      <c r="B2" s="2"/>
      <c r="C2" s="2"/>
      <c r="D2" s="2"/>
      <c r="E2" s="2"/>
      <c r="F2" s="2"/>
      <c r="G2" s="2"/>
      <c r="H2" s="2"/>
      <c r="I2" s="2"/>
      <c r="J2" s="2"/>
      <c r="K2" s="2"/>
      <c r="L2" s="2"/>
      <c r="M2" s="2"/>
      <c r="N2" s="2"/>
      <c r="O2" s="2"/>
      <c r="P2" s="2"/>
      <c r="Q2" s="2"/>
      <c r="R2" s="2"/>
      <c r="S2" s="2"/>
      <c r="T2" s="2"/>
      <c r="U2" s="2"/>
      <c r="V2" s="2"/>
      <c r="W2" s="2"/>
    </row>
    <row r="3" spans="1:24" ht="14.25">
      <c r="A3" s="3" t="s">
        <v>197</v>
      </c>
      <c r="B3" s="3" t="s">
        <v>198</v>
      </c>
      <c r="C3" s="3" t="s">
        <v>199</v>
      </c>
      <c r="D3" s="4" t="s">
        <v>200</v>
      </c>
      <c r="E3" s="4" t="s">
        <v>201</v>
      </c>
      <c r="F3" s="4" t="s">
        <v>202</v>
      </c>
      <c r="G3" s="4" t="s">
        <v>203</v>
      </c>
      <c r="H3" s="4" t="s">
        <v>204</v>
      </c>
      <c r="I3" s="4" t="s">
        <v>205</v>
      </c>
      <c r="J3" s="4" t="s">
        <v>206</v>
      </c>
      <c r="K3" s="4" t="s">
        <v>207</v>
      </c>
      <c r="L3" s="4" t="s">
        <v>208</v>
      </c>
      <c r="M3" s="4" t="s">
        <v>209</v>
      </c>
      <c r="N3" s="4" t="s">
        <v>210</v>
      </c>
      <c r="O3" s="4" t="s">
        <v>211</v>
      </c>
      <c r="P3" s="4" t="s">
        <v>212</v>
      </c>
      <c r="Q3" s="4" t="s">
        <v>213</v>
      </c>
      <c r="R3" s="4" t="s">
        <v>214</v>
      </c>
      <c r="S3" s="4" t="s">
        <v>215</v>
      </c>
      <c r="T3" s="4" t="s">
        <v>216</v>
      </c>
      <c r="U3" s="4" t="s">
        <v>217</v>
      </c>
      <c r="V3" s="4" t="s">
        <v>218</v>
      </c>
      <c r="W3" s="4" t="s">
        <v>219</v>
      </c>
      <c r="X3" s="4" t="s">
        <v>221</v>
      </c>
    </row>
    <row r="4" spans="1:24" ht="105">
      <c r="A4" s="474">
        <v>1</v>
      </c>
      <c r="B4" s="479" t="s">
        <v>222</v>
      </c>
      <c r="C4" s="5" t="s">
        <v>223</v>
      </c>
      <c r="D4" s="13" t="s">
        <v>319</v>
      </c>
      <c r="E4" s="17" t="s">
        <v>327</v>
      </c>
      <c r="F4" s="14" t="s">
        <v>320</v>
      </c>
      <c r="G4" s="15" t="s">
        <v>328</v>
      </c>
      <c r="H4" s="16" t="s">
        <v>321</v>
      </c>
      <c r="I4" s="14" t="s">
        <v>322</v>
      </c>
      <c r="J4" s="14" t="s">
        <v>323</v>
      </c>
      <c r="K4" s="14" t="s">
        <v>324</v>
      </c>
      <c r="L4" s="15" t="s">
        <v>325</v>
      </c>
      <c r="M4" s="15" t="s">
        <v>326</v>
      </c>
      <c r="N4" s="6" t="s">
        <v>224</v>
      </c>
      <c r="O4" s="12" t="s">
        <v>321</v>
      </c>
      <c r="P4" s="18" t="s">
        <v>329</v>
      </c>
      <c r="Q4" s="12" t="s">
        <v>321</v>
      </c>
      <c r="R4" s="15" t="s">
        <v>325</v>
      </c>
      <c r="S4" s="18" t="s">
        <v>329</v>
      </c>
      <c r="T4" s="18" t="s">
        <v>329</v>
      </c>
      <c r="U4" s="6" t="s">
        <v>224</v>
      </c>
      <c r="V4" s="6" t="s">
        <v>224</v>
      </c>
      <c r="W4" s="7" t="s">
        <v>225</v>
      </c>
      <c r="X4" s="8">
        <f>14/20*100%</f>
        <v>0.7</v>
      </c>
    </row>
    <row r="5" spans="1:24">
      <c r="A5" s="475"/>
      <c r="B5" s="475"/>
      <c r="C5" s="5" t="s">
        <v>226</v>
      </c>
      <c r="D5" s="6" t="s">
        <v>224</v>
      </c>
      <c r="E5" s="6" t="s">
        <v>224</v>
      </c>
      <c r="F5" s="18" t="s">
        <v>329</v>
      </c>
      <c r="G5" s="6" t="s">
        <v>224</v>
      </c>
      <c r="H5" s="6" t="s">
        <v>224</v>
      </c>
      <c r="I5" s="6" t="s">
        <v>224</v>
      </c>
      <c r="J5" s="6" t="s">
        <v>224</v>
      </c>
      <c r="K5" s="6" t="s">
        <v>224</v>
      </c>
      <c r="L5" s="6" t="s">
        <v>224</v>
      </c>
      <c r="M5" s="18" t="s">
        <v>329</v>
      </c>
      <c r="N5" s="6" t="s">
        <v>224</v>
      </c>
      <c r="O5" s="6" t="s">
        <v>224</v>
      </c>
      <c r="P5" s="18" t="s">
        <v>329</v>
      </c>
      <c r="Q5" s="6" t="s">
        <v>224</v>
      </c>
      <c r="R5" s="6" t="s">
        <v>224</v>
      </c>
      <c r="S5" s="18" t="s">
        <v>329</v>
      </c>
      <c r="T5" s="18" t="s">
        <v>329</v>
      </c>
      <c r="U5" s="6" t="s">
        <v>224</v>
      </c>
      <c r="V5" s="6" t="s">
        <v>224</v>
      </c>
      <c r="W5" s="19" t="s">
        <v>329</v>
      </c>
      <c r="X5" s="8">
        <f>14/14*100%</f>
        <v>1</v>
      </c>
    </row>
    <row r="6" spans="1:24">
      <c r="A6" s="474">
        <v>2</v>
      </c>
      <c r="B6" s="479" t="s">
        <v>228</v>
      </c>
      <c r="C6" s="5" t="s">
        <v>229</v>
      </c>
      <c r="D6" s="18" t="s">
        <v>329</v>
      </c>
      <c r="E6" s="18" t="s">
        <v>329</v>
      </c>
      <c r="F6" s="6" t="s">
        <v>224</v>
      </c>
      <c r="G6" s="6" t="s">
        <v>224</v>
      </c>
      <c r="H6" s="6" t="s">
        <v>224</v>
      </c>
      <c r="I6" s="6" t="s">
        <v>224</v>
      </c>
      <c r="J6" s="6" t="s">
        <v>224</v>
      </c>
      <c r="K6" s="18" t="s">
        <v>329</v>
      </c>
      <c r="L6" s="18" t="s">
        <v>329</v>
      </c>
      <c r="M6" s="6" t="s">
        <v>224</v>
      </c>
      <c r="N6" s="6" t="s">
        <v>224</v>
      </c>
      <c r="O6" s="18" t="s">
        <v>329</v>
      </c>
      <c r="P6" s="6" t="s">
        <v>224</v>
      </c>
      <c r="Q6" s="18" t="s">
        <v>329</v>
      </c>
      <c r="R6" s="18" t="s">
        <v>329</v>
      </c>
      <c r="S6" s="18" t="s">
        <v>329</v>
      </c>
      <c r="T6" s="6" t="s">
        <v>224</v>
      </c>
      <c r="U6" s="6" t="s">
        <v>224</v>
      </c>
      <c r="V6" s="6" t="s">
        <v>224</v>
      </c>
      <c r="W6" s="6" t="s">
        <v>224</v>
      </c>
      <c r="X6" s="8">
        <f>12/20*100%</f>
        <v>0.6</v>
      </c>
    </row>
    <row r="7" spans="1:24">
      <c r="A7" s="477"/>
      <c r="B7" s="477"/>
      <c r="C7" s="5" t="s">
        <v>230</v>
      </c>
      <c r="D7" s="6" t="s">
        <v>224</v>
      </c>
      <c r="E7" s="6" t="s">
        <v>224</v>
      </c>
      <c r="F7" s="18" t="s">
        <v>329</v>
      </c>
      <c r="G7" s="18" t="s">
        <v>329</v>
      </c>
      <c r="H7" s="18" t="s">
        <v>329</v>
      </c>
      <c r="I7" s="18" t="s">
        <v>329</v>
      </c>
      <c r="J7" s="18" t="s">
        <v>329</v>
      </c>
      <c r="K7" s="6" t="s">
        <v>224</v>
      </c>
      <c r="L7" s="6" t="s">
        <v>224</v>
      </c>
      <c r="M7" s="18" t="s">
        <v>329</v>
      </c>
      <c r="N7" s="18" t="s">
        <v>329</v>
      </c>
      <c r="O7" s="6" t="s">
        <v>224</v>
      </c>
      <c r="P7" s="18" t="s">
        <v>329</v>
      </c>
      <c r="Q7" s="6" t="s">
        <v>224</v>
      </c>
      <c r="R7" s="6" t="s">
        <v>224</v>
      </c>
      <c r="S7" s="6" t="s">
        <v>224</v>
      </c>
      <c r="T7" s="18" t="s">
        <v>329</v>
      </c>
      <c r="U7" s="18" t="s">
        <v>329</v>
      </c>
      <c r="V7" s="18" t="s">
        <v>329</v>
      </c>
      <c r="W7" s="18" t="s">
        <v>329</v>
      </c>
      <c r="X7" s="8">
        <f>8/20*100%</f>
        <v>0.4</v>
      </c>
    </row>
    <row r="8" spans="1:24">
      <c r="A8" s="475"/>
      <c r="B8" s="475"/>
      <c r="C8" s="5" t="s">
        <v>231</v>
      </c>
      <c r="D8" s="18" t="s">
        <v>329</v>
      </c>
      <c r="E8" s="18" t="s">
        <v>329</v>
      </c>
      <c r="F8" s="18" t="s">
        <v>329</v>
      </c>
      <c r="G8" s="18" t="s">
        <v>329</v>
      </c>
      <c r="H8" s="18" t="s">
        <v>329</v>
      </c>
      <c r="I8" s="18" t="s">
        <v>329</v>
      </c>
      <c r="J8" s="18" t="s">
        <v>329</v>
      </c>
      <c r="K8" s="18" t="s">
        <v>329</v>
      </c>
      <c r="L8" s="20" t="s">
        <v>329</v>
      </c>
      <c r="M8" s="18" t="s">
        <v>329</v>
      </c>
      <c r="N8" s="18" t="s">
        <v>329</v>
      </c>
      <c r="O8" s="18" t="s">
        <v>329</v>
      </c>
      <c r="P8" s="18" t="s">
        <v>329</v>
      </c>
      <c r="Q8" s="18" t="s">
        <v>329</v>
      </c>
      <c r="R8" s="18" t="s">
        <v>329</v>
      </c>
      <c r="S8" s="18" t="s">
        <v>329</v>
      </c>
      <c r="T8" s="18" t="s">
        <v>329</v>
      </c>
      <c r="U8" s="18" t="s">
        <v>329</v>
      </c>
      <c r="V8" s="18" t="s">
        <v>329</v>
      </c>
      <c r="W8" s="18" t="s">
        <v>329</v>
      </c>
      <c r="X8" s="8">
        <f>0/20*100%</f>
        <v>0</v>
      </c>
    </row>
    <row r="9" spans="1:24">
      <c r="A9" s="474">
        <v>3</v>
      </c>
      <c r="B9" s="476" t="s">
        <v>233</v>
      </c>
      <c r="C9" s="5" t="s">
        <v>234</v>
      </c>
      <c r="D9" s="6" t="s">
        <v>224</v>
      </c>
      <c r="E9" s="6" t="s">
        <v>224</v>
      </c>
      <c r="F9" s="6" t="s">
        <v>224</v>
      </c>
      <c r="G9" s="6" t="s">
        <v>224</v>
      </c>
      <c r="H9" s="18" t="s">
        <v>329</v>
      </c>
      <c r="I9" s="6" t="s">
        <v>224</v>
      </c>
      <c r="J9" s="6" t="s">
        <v>224</v>
      </c>
      <c r="K9" s="6" t="s">
        <v>224</v>
      </c>
      <c r="L9" s="6" t="s">
        <v>224</v>
      </c>
      <c r="M9" s="6" t="s">
        <v>224</v>
      </c>
      <c r="N9" s="6" t="s">
        <v>224</v>
      </c>
      <c r="O9" s="6" t="s">
        <v>224</v>
      </c>
      <c r="P9" s="18" t="s">
        <v>329</v>
      </c>
      <c r="Q9" s="6" t="s">
        <v>224</v>
      </c>
      <c r="R9" s="6" t="s">
        <v>224</v>
      </c>
      <c r="S9" s="6" t="s">
        <v>224</v>
      </c>
      <c r="T9" s="6" t="s">
        <v>224</v>
      </c>
      <c r="U9" s="6" t="s">
        <v>224</v>
      </c>
      <c r="V9" s="6" t="s">
        <v>224</v>
      </c>
      <c r="W9" s="6" t="s">
        <v>224</v>
      </c>
      <c r="X9" s="8">
        <f>18/20*100%</f>
        <v>0.9</v>
      </c>
    </row>
    <row r="10" spans="1:24" ht="36" customHeight="1">
      <c r="A10" s="477"/>
      <c r="B10" s="477"/>
      <c r="C10" s="5" t="s">
        <v>235</v>
      </c>
      <c r="D10" s="6" t="s">
        <v>224</v>
      </c>
      <c r="E10" s="6" t="s">
        <v>224</v>
      </c>
      <c r="F10" s="6" t="s">
        <v>224</v>
      </c>
      <c r="G10" s="6" t="s">
        <v>224</v>
      </c>
      <c r="H10" s="6" t="s">
        <v>224</v>
      </c>
      <c r="I10" s="6" t="s">
        <v>224</v>
      </c>
      <c r="J10" s="6" t="s">
        <v>224</v>
      </c>
      <c r="K10" s="6" t="s">
        <v>224</v>
      </c>
      <c r="L10" s="6" t="s">
        <v>224</v>
      </c>
      <c r="M10" s="6" t="s">
        <v>224</v>
      </c>
      <c r="N10" s="6" t="s">
        <v>224</v>
      </c>
      <c r="O10" s="6" t="s">
        <v>224</v>
      </c>
      <c r="P10" s="6" t="s">
        <v>224</v>
      </c>
      <c r="Q10" s="6" t="s">
        <v>224</v>
      </c>
      <c r="R10" s="6" t="s">
        <v>224</v>
      </c>
      <c r="S10" s="18" t="s">
        <v>329</v>
      </c>
      <c r="T10" s="18" t="s">
        <v>329</v>
      </c>
      <c r="U10" s="19" t="s">
        <v>329</v>
      </c>
      <c r="V10" s="6" t="s">
        <v>224</v>
      </c>
      <c r="W10" s="6" t="s">
        <v>224</v>
      </c>
      <c r="X10" s="8">
        <f>17/20*100%</f>
        <v>0.85</v>
      </c>
    </row>
    <row r="11" spans="1:24" ht="30.75" customHeight="1" thickBot="1">
      <c r="A11" s="9">
        <v>4</v>
      </c>
      <c r="B11" s="471" t="s">
        <v>238</v>
      </c>
      <c r="C11" s="469"/>
      <c r="D11" s="24" t="s">
        <v>329</v>
      </c>
      <c r="E11" s="25" t="s">
        <v>329</v>
      </c>
      <c r="F11" s="25" t="s">
        <v>342</v>
      </c>
      <c r="G11" s="26" t="s">
        <v>341</v>
      </c>
      <c r="H11" s="26" t="s">
        <v>340</v>
      </c>
      <c r="I11" s="26" t="s">
        <v>329</v>
      </c>
      <c r="J11" s="26" t="s">
        <v>224</v>
      </c>
      <c r="K11" s="26" t="s">
        <v>329</v>
      </c>
      <c r="L11" s="26" t="s">
        <v>224</v>
      </c>
      <c r="M11" s="26" t="s">
        <v>224</v>
      </c>
      <c r="N11" s="6" t="s">
        <v>224</v>
      </c>
      <c r="O11" s="6" t="s">
        <v>224</v>
      </c>
      <c r="P11" s="6" t="s">
        <v>224</v>
      </c>
      <c r="Q11" s="6" t="s">
        <v>224</v>
      </c>
      <c r="R11" s="6" t="s">
        <v>224</v>
      </c>
      <c r="S11" s="6" t="s">
        <v>224</v>
      </c>
      <c r="T11" s="6" t="s">
        <v>224</v>
      </c>
      <c r="U11" s="6" t="s">
        <v>224</v>
      </c>
      <c r="V11" s="6" t="s">
        <v>224</v>
      </c>
      <c r="W11" s="6" t="s">
        <v>224</v>
      </c>
      <c r="X11" s="8">
        <f>16/20*100%</f>
        <v>0.8</v>
      </c>
    </row>
    <row r="12" spans="1:24">
      <c r="A12" s="9">
        <v>5</v>
      </c>
      <c r="B12" s="468" t="s">
        <v>243</v>
      </c>
      <c r="C12" s="469"/>
      <c r="D12" s="6" t="s">
        <v>224</v>
      </c>
      <c r="E12" s="6" t="s">
        <v>224</v>
      </c>
      <c r="F12" s="6" t="s">
        <v>224</v>
      </c>
      <c r="G12" s="6" t="s">
        <v>224</v>
      </c>
      <c r="H12" s="6" t="s">
        <v>224</v>
      </c>
      <c r="I12" s="6" t="s">
        <v>224</v>
      </c>
      <c r="J12" s="6" t="s">
        <v>224</v>
      </c>
      <c r="K12" s="6" t="s">
        <v>224</v>
      </c>
      <c r="L12" s="10" t="s">
        <v>244</v>
      </c>
      <c r="M12" s="6" t="s">
        <v>224</v>
      </c>
      <c r="N12" s="6" t="s">
        <v>224</v>
      </c>
      <c r="O12" s="6" t="s">
        <v>224</v>
      </c>
      <c r="P12" s="10" t="s">
        <v>244</v>
      </c>
      <c r="Q12" s="6" t="s">
        <v>224</v>
      </c>
      <c r="R12" s="10" t="s">
        <v>244</v>
      </c>
      <c r="S12" s="6" t="s">
        <v>224</v>
      </c>
      <c r="T12" s="10" t="s">
        <v>244</v>
      </c>
      <c r="U12" s="6" t="s">
        <v>224</v>
      </c>
      <c r="V12" s="6" t="s">
        <v>224</v>
      </c>
      <c r="W12" s="6" t="s">
        <v>224</v>
      </c>
      <c r="X12" s="8">
        <f>16/20*100%</f>
        <v>0.8</v>
      </c>
    </row>
    <row r="13" spans="1:24">
      <c r="A13" s="9">
        <v>6</v>
      </c>
      <c r="B13" s="468" t="s">
        <v>245</v>
      </c>
      <c r="C13" s="469"/>
      <c r="D13" s="472" t="s">
        <v>246</v>
      </c>
      <c r="E13" s="473"/>
      <c r="F13" s="473"/>
      <c r="G13" s="473"/>
      <c r="H13" s="473"/>
      <c r="I13" s="473"/>
      <c r="J13" s="473"/>
      <c r="K13" s="473"/>
      <c r="L13" s="473"/>
      <c r="M13" s="473"/>
      <c r="N13" s="473"/>
      <c r="O13" s="473"/>
      <c r="P13" s="473"/>
      <c r="Q13" s="473"/>
      <c r="R13" s="473"/>
      <c r="S13" s="473"/>
      <c r="T13" s="473"/>
      <c r="U13" s="473"/>
      <c r="V13" s="473"/>
      <c r="W13" s="473"/>
      <c r="X13" s="28"/>
    </row>
    <row r="14" spans="1:24" ht="15.75">
      <c r="A14" s="474">
        <v>7</v>
      </c>
      <c r="B14" s="476" t="s">
        <v>247</v>
      </c>
      <c r="C14" s="21" t="s">
        <v>248</v>
      </c>
      <c r="D14" s="31" t="s">
        <v>329</v>
      </c>
      <c r="E14" s="32" t="s">
        <v>329</v>
      </c>
      <c r="F14" s="33" t="s">
        <v>329</v>
      </c>
      <c r="G14" s="31" t="s">
        <v>224</v>
      </c>
      <c r="H14" s="31" t="s">
        <v>224</v>
      </c>
      <c r="I14" s="34" t="s">
        <v>329</v>
      </c>
      <c r="J14" s="31" t="s">
        <v>329</v>
      </c>
      <c r="K14" s="31" t="s">
        <v>224</v>
      </c>
      <c r="L14" s="31" t="s">
        <v>329</v>
      </c>
      <c r="M14" s="31" t="s">
        <v>329</v>
      </c>
      <c r="N14" s="31" t="s">
        <v>329</v>
      </c>
      <c r="O14" s="34" t="s">
        <v>329</v>
      </c>
      <c r="P14" s="31" t="s">
        <v>329</v>
      </c>
      <c r="Q14" s="22" t="s">
        <v>224</v>
      </c>
      <c r="R14" s="33" t="s">
        <v>329</v>
      </c>
      <c r="S14" s="22" t="s">
        <v>224</v>
      </c>
      <c r="T14" s="33" t="s">
        <v>329</v>
      </c>
      <c r="U14" s="22" t="s">
        <v>224</v>
      </c>
      <c r="V14" s="34" t="s">
        <v>329</v>
      </c>
      <c r="W14" s="34" t="s">
        <v>329</v>
      </c>
      <c r="X14" s="35">
        <f>6/20*100%</f>
        <v>0.3</v>
      </c>
    </row>
    <row r="15" spans="1:24" ht="16.5" thickBot="1">
      <c r="A15" s="475"/>
      <c r="B15" s="475"/>
      <c r="C15" s="21" t="s">
        <v>258</v>
      </c>
      <c r="D15" s="24" t="s">
        <v>224</v>
      </c>
      <c r="E15" s="25" t="s">
        <v>333</v>
      </c>
      <c r="F15" s="25" t="s">
        <v>331</v>
      </c>
      <c r="G15" s="26" t="s">
        <v>330</v>
      </c>
      <c r="H15" s="26" t="s">
        <v>329</v>
      </c>
      <c r="I15" s="26" t="s">
        <v>329</v>
      </c>
      <c r="J15" s="27" t="s">
        <v>332</v>
      </c>
      <c r="K15" s="26" t="s">
        <v>329</v>
      </c>
      <c r="L15" s="26" t="s">
        <v>224</v>
      </c>
      <c r="M15" s="26" t="s">
        <v>329</v>
      </c>
      <c r="N15" s="29"/>
      <c r="O15" s="29"/>
      <c r="P15" s="29"/>
      <c r="Q15" s="29"/>
      <c r="R15" s="29"/>
      <c r="S15" s="29"/>
      <c r="T15" s="29"/>
      <c r="U15" s="29"/>
      <c r="V15" s="29"/>
      <c r="W15" s="29"/>
      <c r="X15" s="30">
        <f>15/20*100%</f>
        <v>0.75</v>
      </c>
    </row>
    <row r="16" spans="1:24" ht="16.5" thickBot="1">
      <c r="A16" s="9">
        <v>8</v>
      </c>
      <c r="B16" s="468" t="s">
        <v>260</v>
      </c>
      <c r="C16" s="469"/>
      <c r="D16" s="24" t="s">
        <v>339</v>
      </c>
      <c r="E16" s="25" t="s">
        <v>224</v>
      </c>
      <c r="F16" s="25" t="s">
        <v>224</v>
      </c>
      <c r="G16" s="26" t="s">
        <v>330</v>
      </c>
      <c r="H16" s="25" t="s">
        <v>335</v>
      </c>
      <c r="I16" s="26" t="s">
        <v>329</v>
      </c>
      <c r="J16" s="26" t="s">
        <v>224</v>
      </c>
      <c r="K16" s="26" t="s">
        <v>224</v>
      </c>
      <c r="L16" s="26" t="s">
        <v>224</v>
      </c>
      <c r="M16" s="26" t="s">
        <v>224</v>
      </c>
      <c r="N16" s="22" t="s">
        <v>224</v>
      </c>
      <c r="O16" s="22" t="s">
        <v>224</v>
      </c>
      <c r="P16" s="23" t="s">
        <v>329</v>
      </c>
      <c r="Q16" s="22" t="s">
        <v>329</v>
      </c>
      <c r="R16" s="22" t="s">
        <v>224</v>
      </c>
      <c r="S16" s="22" t="s">
        <v>224</v>
      </c>
      <c r="T16" s="22" t="s">
        <v>224</v>
      </c>
      <c r="U16" s="22" t="s">
        <v>224</v>
      </c>
      <c r="V16" s="22" t="s">
        <v>224</v>
      </c>
      <c r="W16" s="22" t="s">
        <v>224</v>
      </c>
      <c r="X16" s="8">
        <f>16/20*100%</f>
        <v>0.8</v>
      </c>
    </row>
    <row r="17" spans="1:24" ht="16.5" thickBot="1">
      <c r="A17" s="9">
        <v>9</v>
      </c>
      <c r="B17" s="468" t="s">
        <v>261</v>
      </c>
      <c r="C17" s="469"/>
      <c r="D17" s="24" t="s">
        <v>334</v>
      </c>
      <c r="E17" s="25" t="s">
        <v>335</v>
      </c>
      <c r="F17" s="25" t="s">
        <v>224</v>
      </c>
      <c r="G17" s="26" t="s">
        <v>330</v>
      </c>
      <c r="H17" s="25" t="s">
        <v>335</v>
      </c>
      <c r="I17" s="26" t="s">
        <v>336</v>
      </c>
      <c r="J17" s="26" t="s">
        <v>329</v>
      </c>
      <c r="K17" s="26" t="s">
        <v>337</v>
      </c>
      <c r="L17" s="26" t="s">
        <v>338</v>
      </c>
      <c r="M17" s="26" t="s">
        <v>338</v>
      </c>
      <c r="N17" s="6" t="s">
        <v>329</v>
      </c>
      <c r="O17" s="6" t="s">
        <v>224</v>
      </c>
      <c r="P17" s="6" t="s">
        <v>224</v>
      </c>
      <c r="Q17" s="6" t="s">
        <v>224</v>
      </c>
      <c r="R17" s="6" t="s">
        <v>224</v>
      </c>
      <c r="S17" s="26" t="s">
        <v>336</v>
      </c>
      <c r="T17" s="6" t="s">
        <v>224</v>
      </c>
      <c r="U17" s="6" t="s">
        <v>224</v>
      </c>
      <c r="V17" s="6" t="s">
        <v>224</v>
      </c>
      <c r="W17" s="6" t="s">
        <v>224</v>
      </c>
      <c r="X17" s="8">
        <f>18/20*100%</f>
        <v>0.9</v>
      </c>
    </row>
    <row r="18" spans="1:24" ht="15.75" customHeight="1"/>
    <row r="19" spans="1:24" ht="15.75" customHeight="1">
      <c r="A19" s="470"/>
      <c r="B19" s="467"/>
      <c r="C19" s="11"/>
    </row>
    <row r="20" spans="1:24" ht="15.75" customHeight="1">
      <c r="A20" s="11"/>
      <c r="B20" s="11"/>
      <c r="C20" s="11"/>
    </row>
    <row r="21" spans="1:24" ht="15.75" customHeight="1">
      <c r="A21" s="11"/>
      <c r="B21" s="11"/>
      <c r="C21" s="11"/>
    </row>
    <row r="22" spans="1:24" ht="15.75" customHeight="1">
      <c r="A22" s="11"/>
      <c r="B22" s="11"/>
      <c r="C22" s="11"/>
    </row>
    <row r="23" spans="1:24" ht="15.75" customHeight="1">
      <c r="A23" s="11"/>
      <c r="B23" s="11"/>
      <c r="C23" s="11"/>
    </row>
    <row r="24" spans="1:24" ht="15.75" customHeight="1"/>
    <row r="25" spans="1:24" ht="15.75" customHeight="1">
      <c r="A25" s="466"/>
      <c r="B25" s="467"/>
    </row>
    <row r="26" spans="1:24" ht="15.75" customHeight="1"/>
    <row r="27" spans="1:24" ht="15.75" customHeight="1"/>
    <row r="28" spans="1:24" ht="15.75" customHeight="1"/>
    <row r="29" spans="1:24" ht="15.75" customHeight="1"/>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17">
    <mergeCell ref="A1:W1"/>
    <mergeCell ref="A4:A5"/>
    <mergeCell ref="B4:B5"/>
    <mergeCell ref="A6:A8"/>
    <mergeCell ref="B6:B8"/>
    <mergeCell ref="D13:W13"/>
    <mergeCell ref="A14:A15"/>
    <mergeCell ref="B14:B15"/>
    <mergeCell ref="A9:A10"/>
    <mergeCell ref="B9:B10"/>
    <mergeCell ref="A25:B25"/>
    <mergeCell ref="B16:C16"/>
    <mergeCell ref="B17:C17"/>
    <mergeCell ref="A19:B19"/>
    <mergeCell ref="B11:C11"/>
    <mergeCell ref="B12:C12"/>
    <mergeCell ref="B13:C13"/>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Provinsi</vt:lpstr>
      <vt:lpstr>Dinas A</vt:lpstr>
      <vt:lpstr>Dinas B</vt:lpstr>
      <vt:lpstr>Puskesmas A</vt:lpstr>
      <vt:lpstr>Puskesmas B</vt:lpstr>
      <vt:lpstr>Nagari A </vt:lpstr>
      <vt:lpstr>Nagari B</vt:lpstr>
      <vt:lpstr>HH A</vt:lpstr>
      <vt:lpstr>HH 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annisa afritika</dc:creator>
  <cp:lastModifiedBy>TDI</cp:lastModifiedBy>
  <dcterms:created xsi:type="dcterms:W3CDTF">2023-02-08T06:10:10Z</dcterms:created>
  <dcterms:modified xsi:type="dcterms:W3CDTF">2023-02-16T10:15:22Z</dcterms:modified>
</cp:coreProperties>
</file>