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I" sheetId="6" r:id="rId1"/>
  </sheets>
  <definedNames>
    <definedName name="_xlnm.Print_Area" localSheetId="0">HI!$A$1:$M$92</definedName>
  </definedNames>
  <calcPr calcId="144525"/>
</workbook>
</file>

<file path=xl/calcChain.xml><?xml version="1.0" encoding="utf-8"?>
<calcChain xmlns="http://schemas.openxmlformats.org/spreadsheetml/2006/main">
  <c r="K79" i="6" l="1"/>
  <c r="K83" i="6"/>
  <c r="L83" i="6" s="1"/>
  <c r="K81" i="6"/>
  <c r="K76" i="6"/>
  <c r="K69" i="6"/>
  <c r="L69" i="6" s="1"/>
  <c r="K68" i="6"/>
  <c r="K66" i="6"/>
  <c r="K65" i="6"/>
  <c r="K58" i="6" l="1"/>
  <c r="K56" i="6"/>
  <c r="L56" i="6" s="1"/>
  <c r="K55" i="6"/>
  <c r="L55" i="6" s="1"/>
  <c r="K51" i="6"/>
  <c r="K50" i="6"/>
  <c r="K36" i="6"/>
  <c r="L36" i="6" s="1"/>
  <c r="K35" i="6"/>
  <c r="L35" i="6" s="1"/>
  <c r="K34" i="6"/>
  <c r="K33" i="6"/>
  <c r="K32" i="6"/>
  <c r="K24" i="6"/>
  <c r="K27" i="6"/>
  <c r="L27" i="6" s="1"/>
  <c r="K28" i="6"/>
  <c r="L28" i="6" s="1"/>
  <c r="K29" i="6"/>
  <c r="L29" i="6" s="1"/>
  <c r="K20" i="6"/>
  <c r="L20" i="6" s="1"/>
  <c r="K19" i="6"/>
  <c r="K12" i="6"/>
  <c r="K15" i="6"/>
  <c r="L15" i="6" s="1"/>
  <c r="K6" i="6"/>
  <c r="K72" i="6"/>
  <c r="K73" i="6"/>
  <c r="K74" i="6"/>
  <c r="K75" i="6"/>
  <c r="L75" i="6" s="1"/>
  <c r="L76" i="6"/>
  <c r="K77" i="6"/>
  <c r="L77" i="6" s="1"/>
  <c r="K71" i="6"/>
  <c r="L81" i="6" l="1"/>
  <c r="L79" i="6"/>
  <c r="L72" i="6"/>
  <c r="L71" i="6"/>
  <c r="L66" i="6"/>
  <c r="L65" i="6"/>
  <c r="L58" i="6"/>
  <c r="L50" i="6"/>
  <c r="L32" i="6"/>
  <c r="L33" i="6"/>
  <c r="K5" i="6"/>
  <c r="L5" i="6" s="1"/>
  <c r="L6" i="6"/>
  <c r="K7" i="6"/>
  <c r="L7" i="6" s="1"/>
  <c r="K8" i="6"/>
  <c r="L8" i="6" s="1"/>
  <c r="K10" i="6"/>
  <c r="L10" i="6" s="1"/>
  <c r="K11" i="6"/>
  <c r="L11" i="6" s="1"/>
  <c r="L12" i="6"/>
  <c r="K13" i="6"/>
  <c r="L13" i="6" s="1"/>
  <c r="K14" i="6"/>
  <c r="L14" i="6" s="1"/>
  <c r="K17" i="6"/>
  <c r="L17" i="6" s="1"/>
  <c r="K18" i="6"/>
  <c r="L18" i="6" s="1"/>
  <c r="L19" i="6"/>
  <c r="K22" i="6"/>
  <c r="L22" i="6" s="1"/>
  <c r="K23" i="6"/>
  <c r="L23" i="6" s="1"/>
  <c r="L24" i="6"/>
  <c r="K25" i="6"/>
  <c r="L25" i="6" s="1"/>
  <c r="K26" i="6"/>
  <c r="L26" i="6" s="1"/>
  <c r="K31" i="6"/>
  <c r="L31" i="6" s="1"/>
  <c r="L34" i="6"/>
  <c r="K38" i="6"/>
  <c r="L38" i="6" s="1"/>
  <c r="K39" i="6"/>
  <c r="L39" i="6" s="1"/>
  <c r="K40" i="6"/>
  <c r="L40" i="6" s="1"/>
  <c r="K41" i="6"/>
  <c r="L41" i="6" s="1"/>
  <c r="K47" i="6"/>
  <c r="L47" i="6" s="1"/>
  <c r="K48" i="6"/>
  <c r="L48" i="6" s="1"/>
  <c r="L51" i="6"/>
  <c r="K52" i="6"/>
  <c r="L52" i="6" s="1"/>
  <c r="K53" i="6"/>
  <c r="L53" i="6" s="1"/>
  <c r="K54" i="6"/>
  <c r="L54" i="6" s="1"/>
  <c r="K59" i="6"/>
  <c r="L59" i="6" s="1"/>
  <c r="K60" i="6"/>
  <c r="L60" i="6" s="1"/>
  <c r="K61" i="6"/>
  <c r="L61" i="6" s="1"/>
  <c r="K62" i="6"/>
  <c r="L62" i="6" s="1"/>
  <c r="K64" i="6"/>
  <c r="L64" i="6" s="1"/>
  <c r="K67" i="6"/>
  <c r="L67" i="6" s="1"/>
  <c r="L68" i="6"/>
  <c r="L73" i="6"/>
  <c r="L74" i="6"/>
  <c r="K80" i="6"/>
  <c r="L80" i="6" s="1"/>
  <c r="K82" i="6"/>
  <c r="L82" i="6" s="1"/>
  <c r="K4" i="6"/>
  <c r="L4" i="6" s="1"/>
  <c r="L84" i="6" l="1"/>
  <c r="M79" i="6" s="1"/>
  <c r="L70" i="6"/>
  <c r="L37" i="6"/>
  <c r="L57" i="6"/>
  <c r="L63" i="6"/>
  <c r="L30" i="6"/>
  <c r="L16" i="6"/>
  <c r="L21" i="6"/>
  <c r="L78" i="6"/>
  <c r="L49" i="6"/>
  <c r="M47" i="6" s="1"/>
  <c r="L46" i="6"/>
  <c r="M38" i="6" s="1"/>
  <c r="L9" i="6"/>
  <c r="M10" i="6" l="1"/>
  <c r="M50" i="6" l="1"/>
  <c r="M31" i="6"/>
  <c r="M22" i="6"/>
  <c r="M17" i="6"/>
  <c r="M71" i="6"/>
  <c r="M64" i="6"/>
  <c r="M58" i="6"/>
  <c r="M4" i="6" l="1"/>
</calcChain>
</file>

<file path=xl/sharedStrings.xml><?xml version="1.0" encoding="utf-8"?>
<sst xmlns="http://schemas.openxmlformats.org/spreadsheetml/2006/main" count="236" uniqueCount="86">
  <si>
    <t>SKS</t>
  </si>
  <si>
    <t>ISF106</t>
  </si>
  <si>
    <t>ISF302</t>
  </si>
  <si>
    <t>Dekan</t>
  </si>
  <si>
    <t>Kelebihan</t>
  </si>
  <si>
    <t>7(HI)</t>
  </si>
  <si>
    <t>Dr. Azwar, M.Si</t>
  </si>
  <si>
    <t>Anita Afriani Sinulingga, S.IP, M.Si</t>
  </si>
  <si>
    <t>Bima Jon Nanda, S.IP, MA</t>
  </si>
  <si>
    <t>Haiyyu Darman Moenir, S.IP, M.Si</t>
  </si>
  <si>
    <t>Inda Mustika Permata, S.IP, MA</t>
  </si>
  <si>
    <t>Maryam Jamilah, ,S.IP, M.Si,</t>
  </si>
  <si>
    <t>Poppy Irawan, S.IP, MA.IR</t>
  </si>
  <si>
    <t>Putiviola Elian Nasir, S.S, M.A</t>
  </si>
  <si>
    <t>Rifki Dermawan, S.Hum, M.Sc</t>
  </si>
  <si>
    <t>Silvi Cory, S.Pd, M.Si</t>
  </si>
  <si>
    <t>Zulkifli Harza, S.IP, M.Soc.Sc</t>
  </si>
  <si>
    <t>No</t>
  </si>
  <si>
    <t>Kode</t>
  </si>
  <si>
    <t>Kelas</t>
  </si>
  <si>
    <t>Kinerja</t>
  </si>
  <si>
    <r>
      <rPr>
        <b/>
        <sz val="12"/>
        <rFont val="Arial Narrow"/>
        <family val="2"/>
      </rPr>
      <t>Nama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Dosen</t>
    </r>
  </si>
  <si>
    <r>
      <rPr>
        <b/>
        <sz val="12"/>
        <rFont val="Arial Narrow"/>
        <family val="2"/>
      </rPr>
      <t>Mata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Kuliah</t>
    </r>
  </si>
  <si>
    <r>
      <rPr>
        <b/>
        <sz val="12"/>
        <rFont val="Arial Narrow"/>
        <family val="2"/>
      </rPr>
      <t>Jumlah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Dosen</t>
    </r>
  </si>
  <si>
    <r>
      <rPr>
        <b/>
        <sz val="12"/>
        <rFont val="Arial Narrow"/>
        <family val="2"/>
      </rPr>
      <t>Jumlah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Mahasiswa</t>
    </r>
  </si>
  <si>
    <r>
      <rPr>
        <b/>
        <sz val="12"/>
        <rFont val="Arial Narrow"/>
        <family val="2"/>
      </rPr>
      <t>Jumlah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Pertemuan</t>
    </r>
  </si>
  <si>
    <r>
      <rPr>
        <b/>
        <sz val="12"/>
        <rFont val="Arial Narrow"/>
        <family val="2"/>
      </rPr>
      <t>Total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Pertemuan</t>
    </r>
  </si>
  <si>
    <r>
      <rPr>
        <b/>
        <sz val="12"/>
        <rFont val="Arial Narrow"/>
        <family val="2"/>
      </rPr>
      <t>Bobot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SKS</t>
    </r>
  </si>
  <si>
    <t>Diah Anggraini Austin, , S.IP, M.Si</t>
  </si>
  <si>
    <t>Muhammad Yusra, S.IP, MA</t>
  </si>
  <si>
    <t>ISF103</t>
  </si>
  <si>
    <t>Pengantar Ilmu Politik</t>
  </si>
  <si>
    <t>Bahasa Inggris</t>
  </si>
  <si>
    <t>1(ADP)A</t>
  </si>
  <si>
    <t>1(HI)A</t>
  </si>
  <si>
    <t>1(HI)B</t>
  </si>
  <si>
    <t>SHI101</t>
  </si>
  <si>
    <t>Pengantar Ilmu Ekonomi</t>
  </si>
  <si>
    <t>SHI304</t>
  </si>
  <si>
    <t>Ekonomi Politik Global</t>
  </si>
  <si>
    <t>3(HI)A</t>
  </si>
  <si>
    <t>3(HI)B</t>
  </si>
  <si>
    <t>SHI305</t>
  </si>
  <si>
    <t>SHI306</t>
  </si>
  <si>
    <t>Hukum Internasional</t>
  </si>
  <si>
    <t>SHI308</t>
  </si>
  <si>
    <t>Kajian Lintas Budaya</t>
  </si>
  <si>
    <t>Manajemen Organisasi</t>
  </si>
  <si>
    <t>Politik Internasional</t>
  </si>
  <si>
    <t>SHI303</t>
  </si>
  <si>
    <t>Sejarah dan Teori Diplomasi</t>
  </si>
  <si>
    <t>SHI302</t>
  </si>
  <si>
    <t>Teori Hubungan Internasional 1</t>
  </si>
  <si>
    <t>SHI301</t>
  </si>
  <si>
    <t>Teori Politik Luar Negeri</t>
  </si>
  <si>
    <t>SHI508</t>
  </si>
  <si>
    <t>Diplomasi ASEAN (ASEAN Way)</t>
  </si>
  <si>
    <t>5(HI)</t>
  </si>
  <si>
    <t>SHI509</t>
  </si>
  <si>
    <t>Diplomasi Minangkabau</t>
  </si>
  <si>
    <t>SHI507</t>
  </si>
  <si>
    <t>Hak Asasi Manusia dan Keadilan Global</t>
  </si>
  <si>
    <t>SHI609</t>
  </si>
  <si>
    <t>HI Kawasan Asia Timur</t>
  </si>
  <si>
    <t>SHI511</t>
  </si>
  <si>
    <t>Hukum Humaniter Internasional</t>
  </si>
  <si>
    <t>SHI 503</t>
  </si>
  <si>
    <t>Manajemen dan Resolusi Konflik</t>
  </si>
  <si>
    <t>SHI506</t>
  </si>
  <si>
    <t>Masyarakat Sipil Global</t>
  </si>
  <si>
    <t>SHI502</t>
  </si>
  <si>
    <t>Metodologi Penelitian Hubungan Internasional II</t>
  </si>
  <si>
    <t>SHI503</t>
  </si>
  <si>
    <t>Penyusunan Kerangka Kerjasama Internasional</t>
  </si>
  <si>
    <t>SHI 509</t>
  </si>
  <si>
    <t>Politik dan Kebijakan Luar Negeri Afrika dan Timur Tengah</t>
  </si>
  <si>
    <t>SHI 306</t>
  </si>
  <si>
    <t>Politik dan Pemerintahan Asia Tenggara</t>
  </si>
  <si>
    <t>SHI501</t>
  </si>
  <si>
    <t>Praktik Diplomasi</t>
  </si>
  <si>
    <t>SHI514</t>
  </si>
  <si>
    <t>Terorisme dan Kejahatan Transnasional</t>
  </si>
  <si>
    <t>SHI704</t>
  </si>
  <si>
    <t>Hubungan Internasional di Asia Selatan</t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</si>
  <si>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JURUSAN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ILMU HUBUNGAN INTERNASIONAL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GANJIL 2020/2021</t>
    </r>
  </si>
  <si>
    <t>Nip. 196712261993031001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</si>
</sst>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rgb="FF000000"/>
      <name val="Times New Roman"/>
      <charset val="204"/>
    </font>
    <font>
      <sz val="18"/>
      <name val="Times New Roman"/>
      <family val="1"/>
    </font>
    <font>
      <b/>
      <sz val="10"/>
      <name val="Arial Narrow"/>
      <family val="2"/>
    </font>
    <font>
      <sz val="10"/>
      <color rgb="FF000000"/>
      <name val="Times New Roman"/>
      <family val="1"/>
    </font>
    <font>
      <b/>
      <sz val="9"/>
      <name val="Arial Narrow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 Narrow"/>
      <family val="2"/>
    </font>
    <font>
      <b/>
      <sz val="18"/>
      <name val="Times New Roman"/>
      <family val="1"/>
    </font>
    <font>
      <b/>
      <sz val="11"/>
      <name val="Arial Narrow"/>
      <family val="2"/>
    </font>
    <font>
      <sz val="11"/>
      <color rgb="FF000000"/>
      <name val="Times New Roman"/>
      <family val="1"/>
    </font>
    <font>
      <b/>
      <sz val="12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 applyProtection="0"/>
  </cellStyleXfs>
  <cellXfs count="119">
    <xf numFmtId="0" fontId="0" fillId="0" borderId="0" xfId="0" applyFill="1" applyBorder="1" applyAlignment="1">
      <alignment horizontal="left" vertical="top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164" fontId="15" fillId="2" borderId="28" xfId="0" applyNumberFormat="1" applyFont="1" applyFill="1" applyBorder="1" applyAlignment="1">
      <alignment horizontal="center" vertical="center" wrapText="1"/>
    </xf>
    <xf numFmtId="164" fontId="15" fillId="2" borderId="2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164" fontId="15" fillId="2" borderId="32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64" fontId="19" fillId="0" borderId="30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</cellXfs>
  <cellStyles count="2">
    <cellStyle name="Normal" xfId="0" builtinId="0"/>
    <cellStyle name="Normal_Sheet1_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114"/>
  <sheetViews>
    <sheetView tabSelected="1" zoomScaleNormal="100" workbookViewId="0">
      <selection activeCell="O83" sqref="O83"/>
    </sheetView>
  </sheetViews>
  <sheetFormatPr defaultColWidth="9" defaultRowHeight="12.75" x14ac:dyDescent="0.2"/>
  <cols>
    <col min="1" max="1" width="3.83203125" style="2" customWidth="1"/>
    <col min="2" max="2" width="37.6640625" style="2" customWidth="1"/>
    <col min="3" max="3" width="48.33203125" style="2" customWidth="1"/>
    <col min="4" max="4" width="8" style="2" customWidth="1"/>
    <col min="5" max="5" width="7.33203125" style="2" customWidth="1"/>
    <col min="6" max="6" width="5.33203125" style="13" customWidth="1"/>
    <col min="7" max="7" width="8.83203125" style="13" customWidth="1"/>
    <col min="8" max="8" width="12" style="13" customWidth="1"/>
    <col min="9" max="9" width="12" style="15" customWidth="1"/>
    <col min="10" max="10" width="12" style="2" customWidth="1"/>
    <col min="11" max="11" width="7.33203125" style="2" customWidth="1"/>
    <col min="12" max="12" width="10" style="2" customWidth="1"/>
    <col min="13" max="13" width="12.5" style="21" customWidth="1"/>
    <col min="14" max="16384" width="9" style="2"/>
  </cols>
  <sheetData>
    <row r="1" spans="1:13" ht="44.25" customHeight="1" x14ac:dyDescent="0.2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9.9499999999999993" customHeight="1" thickBot="1" x14ac:dyDescent="0.25">
      <c r="A2" s="92"/>
      <c r="B2" s="92"/>
      <c r="C2" s="92"/>
      <c r="D2" s="92"/>
      <c r="E2" s="92"/>
      <c r="F2" s="92"/>
      <c r="G2" s="92"/>
      <c r="H2" s="92"/>
      <c r="I2" s="19"/>
      <c r="J2" s="92"/>
      <c r="K2" s="92"/>
      <c r="L2" s="92"/>
      <c r="M2" s="20"/>
    </row>
    <row r="3" spans="1:13" ht="40.5" customHeight="1" thickBot="1" x14ac:dyDescent="0.25">
      <c r="A3" s="22" t="s">
        <v>17</v>
      </c>
      <c r="B3" s="23" t="s">
        <v>21</v>
      </c>
      <c r="C3" s="24" t="s">
        <v>22</v>
      </c>
      <c r="D3" s="22" t="s">
        <v>18</v>
      </c>
      <c r="E3" s="22" t="s">
        <v>19</v>
      </c>
      <c r="F3" s="22" t="s">
        <v>0</v>
      </c>
      <c r="G3" s="25" t="s">
        <v>23</v>
      </c>
      <c r="H3" s="26" t="s">
        <v>24</v>
      </c>
      <c r="I3" s="25" t="s">
        <v>25</v>
      </c>
      <c r="J3" s="27" t="s">
        <v>26</v>
      </c>
      <c r="K3" s="27" t="s">
        <v>27</v>
      </c>
      <c r="L3" s="28" t="s">
        <v>20</v>
      </c>
      <c r="M3" s="28" t="s">
        <v>4</v>
      </c>
    </row>
    <row r="4" spans="1:13" s="9" customFormat="1" ht="15" customHeight="1" x14ac:dyDescent="0.2">
      <c r="A4" s="46">
        <v>1</v>
      </c>
      <c r="B4" s="101" t="s">
        <v>7</v>
      </c>
      <c r="C4" s="74" t="s">
        <v>31</v>
      </c>
      <c r="D4" s="75" t="s">
        <v>30</v>
      </c>
      <c r="E4" s="75" t="s">
        <v>34</v>
      </c>
      <c r="F4" s="76">
        <v>3</v>
      </c>
      <c r="G4" s="77">
        <v>2</v>
      </c>
      <c r="H4" s="78">
        <v>58</v>
      </c>
      <c r="I4" s="58">
        <v>14</v>
      </c>
      <c r="J4" s="33">
        <v>14</v>
      </c>
      <c r="K4" s="33">
        <f>F4*1.5</f>
        <v>4.5</v>
      </c>
      <c r="L4" s="102">
        <f>I4/J4*K4*F4</f>
        <v>13.5</v>
      </c>
      <c r="M4" s="106">
        <f>L9-6</f>
        <v>45.75</v>
      </c>
    </row>
    <row r="5" spans="1:13" s="9" customFormat="1" ht="15" customHeight="1" x14ac:dyDescent="0.2">
      <c r="A5" s="41"/>
      <c r="B5" s="100"/>
      <c r="C5" s="79" t="s">
        <v>31</v>
      </c>
      <c r="D5" s="80" t="s">
        <v>30</v>
      </c>
      <c r="E5" s="80" t="s">
        <v>35</v>
      </c>
      <c r="F5" s="81">
        <v>3</v>
      </c>
      <c r="G5" s="82">
        <v>2</v>
      </c>
      <c r="H5" s="83">
        <v>63</v>
      </c>
      <c r="I5" s="59">
        <v>14</v>
      </c>
      <c r="J5" s="34">
        <v>14</v>
      </c>
      <c r="K5" s="34">
        <f t="shared" ref="K5:K67" si="0">F5*1.5</f>
        <v>4.5</v>
      </c>
      <c r="L5" s="103">
        <f t="shared" ref="L5:L69" si="1">I5/J5*K5*F5</f>
        <v>13.5</v>
      </c>
      <c r="M5" s="107"/>
    </row>
    <row r="6" spans="1:13" s="1" customFormat="1" ht="30" customHeight="1" x14ac:dyDescent="0.2">
      <c r="A6" s="90"/>
      <c r="B6" s="50"/>
      <c r="C6" s="79" t="s">
        <v>67</v>
      </c>
      <c r="D6" s="80" t="s">
        <v>66</v>
      </c>
      <c r="E6" s="80" t="s">
        <v>40</v>
      </c>
      <c r="F6" s="81">
        <v>3</v>
      </c>
      <c r="G6" s="82">
        <v>2</v>
      </c>
      <c r="H6" s="83">
        <v>33</v>
      </c>
      <c r="I6" s="45">
        <v>7</v>
      </c>
      <c r="J6" s="34">
        <v>14</v>
      </c>
      <c r="K6" s="34">
        <f>F6*1</f>
        <v>3</v>
      </c>
      <c r="L6" s="103">
        <f t="shared" si="1"/>
        <v>4.5</v>
      </c>
      <c r="M6" s="107"/>
    </row>
    <row r="7" spans="1:13" s="1" customFormat="1" ht="30" customHeight="1" x14ac:dyDescent="0.2">
      <c r="A7" s="90"/>
      <c r="B7" s="50"/>
      <c r="C7" s="79" t="s">
        <v>67</v>
      </c>
      <c r="D7" s="80" t="s">
        <v>66</v>
      </c>
      <c r="E7" s="80" t="s">
        <v>41</v>
      </c>
      <c r="F7" s="81">
        <v>3</v>
      </c>
      <c r="G7" s="82">
        <v>2</v>
      </c>
      <c r="H7" s="83">
        <v>23</v>
      </c>
      <c r="I7" s="45">
        <v>7</v>
      </c>
      <c r="J7" s="34">
        <v>14</v>
      </c>
      <c r="K7" s="34">
        <f t="shared" si="0"/>
        <v>4.5</v>
      </c>
      <c r="L7" s="103">
        <f t="shared" si="1"/>
        <v>6.75</v>
      </c>
      <c r="M7" s="107"/>
    </row>
    <row r="8" spans="1:13" s="1" customFormat="1" ht="30" customHeight="1" x14ac:dyDescent="0.2">
      <c r="A8" s="90"/>
      <c r="B8" s="50"/>
      <c r="C8" s="79" t="s">
        <v>73</v>
      </c>
      <c r="D8" s="80" t="s">
        <v>72</v>
      </c>
      <c r="E8" s="80" t="s">
        <v>57</v>
      </c>
      <c r="F8" s="81">
        <v>3</v>
      </c>
      <c r="G8" s="82">
        <v>1</v>
      </c>
      <c r="H8" s="83">
        <v>69</v>
      </c>
      <c r="I8" s="45">
        <v>14</v>
      </c>
      <c r="J8" s="34">
        <v>14</v>
      </c>
      <c r="K8" s="34">
        <f t="shared" si="0"/>
        <v>4.5</v>
      </c>
      <c r="L8" s="103">
        <f t="shared" si="1"/>
        <v>13.5</v>
      </c>
      <c r="M8" s="107"/>
    </row>
    <row r="9" spans="1:13" s="1" customFormat="1" ht="15.75" thickBot="1" x14ac:dyDescent="0.25">
      <c r="A9" s="91"/>
      <c r="B9" s="55"/>
      <c r="C9" s="29"/>
      <c r="D9" s="51"/>
      <c r="E9" s="51"/>
      <c r="F9" s="35"/>
      <c r="G9" s="35"/>
      <c r="H9" s="35"/>
      <c r="I9" s="53"/>
      <c r="J9" s="35"/>
      <c r="K9" s="35"/>
      <c r="L9" s="105">
        <f>SUM(L4:L8)</f>
        <v>51.75</v>
      </c>
      <c r="M9" s="108"/>
    </row>
    <row r="10" spans="1:13" s="1" customFormat="1" ht="30" customHeight="1" x14ac:dyDescent="0.2">
      <c r="A10" s="41">
        <v>2</v>
      </c>
      <c r="B10" s="50" t="s">
        <v>8</v>
      </c>
      <c r="C10" s="84" t="s">
        <v>44</v>
      </c>
      <c r="D10" s="85" t="s">
        <v>43</v>
      </c>
      <c r="E10" s="85" t="s">
        <v>40</v>
      </c>
      <c r="F10" s="86">
        <v>3</v>
      </c>
      <c r="G10" s="87">
        <v>2</v>
      </c>
      <c r="H10" s="88">
        <v>63</v>
      </c>
      <c r="I10" s="95">
        <v>7</v>
      </c>
      <c r="J10" s="40">
        <v>14</v>
      </c>
      <c r="K10" s="40">
        <f t="shared" si="0"/>
        <v>4.5</v>
      </c>
      <c r="L10" s="109">
        <f t="shared" si="1"/>
        <v>6.75</v>
      </c>
      <c r="M10" s="107">
        <f>L16-6</f>
        <v>30.75</v>
      </c>
    </row>
    <row r="11" spans="1:13" s="1" customFormat="1" ht="15" customHeight="1" x14ac:dyDescent="0.2">
      <c r="A11" s="41"/>
      <c r="B11" s="50"/>
      <c r="C11" s="79" t="s">
        <v>44</v>
      </c>
      <c r="D11" s="80" t="s">
        <v>43</v>
      </c>
      <c r="E11" s="80" t="s">
        <v>41</v>
      </c>
      <c r="F11" s="81">
        <v>3</v>
      </c>
      <c r="G11" s="82">
        <v>2</v>
      </c>
      <c r="H11" s="83">
        <v>62</v>
      </c>
      <c r="I11" s="45">
        <v>7</v>
      </c>
      <c r="J11" s="34">
        <v>14</v>
      </c>
      <c r="K11" s="34">
        <f t="shared" si="0"/>
        <v>4.5</v>
      </c>
      <c r="L11" s="103">
        <f t="shared" si="1"/>
        <v>6.75</v>
      </c>
      <c r="M11" s="107"/>
    </row>
    <row r="12" spans="1:13" s="1" customFormat="1" ht="16.5" x14ac:dyDescent="0.2">
      <c r="A12" s="38"/>
      <c r="B12" s="50"/>
      <c r="C12" s="79" t="s">
        <v>52</v>
      </c>
      <c r="D12" s="80" t="s">
        <v>51</v>
      </c>
      <c r="E12" s="80" t="s">
        <v>40</v>
      </c>
      <c r="F12" s="81">
        <v>2</v>
      </c>
      <c r="G12" s="82">
        <v>2</v>
      </c>
      <c r="H12" s="83">
        <v>63</v>
      </c>
      <c r="I12" s="45">
        <v>7</v>
      </c>
      <c r="J12" s="34">
        <v>14</v>
      </c>
      <c r="K12" s="34">
        <f>F12*1.5</f>
        <v>3</v>
      </c>
      <c r="L12" s="103">
        <f t="shared" si="1"/>
        <v>3</v>
      </c>
      <c r="M12" s="107"/>
    </row>
    <row r="13" spans="1:13" s="1" customFormat="1" ht="15" customHeight="1" x14ac:dyDescent="0.2">
      <c r="A13" s="90"/>
      <c r="B13" s="50"/>
      <c r="C13" s="79" t="s">
        <v>61</v>
      </c>
      <c r="D13" s="80" t="s">
        <v>60</v>
      </c>
      <c r="E13" s="80" t="s">
        <v>57</v>
      </c>
      <c r="F13" s="81">
        <v>3</v>
      </c>
      <c r="G13" s="82">
        <v>2</v>
      </c>
      <c r="H13" s="83">
        <v>53</v>
      </c>
      <c r="I13" s="45">
        <v>7</v>
      </c>
      <c r="J13" s="34">
        <v>14</v>
      </c>
      <c r="K13" s="34">
        <f t="shared" si="0"/>
        <v>4.5</v>
      </c>
      <c r="L13" s="103">
        <f t="shared" si="1"/>
        <v>6.75</v>
      </c>
      <c r="M13" s="107"/>
    </row>
    <row r="14" spans="1:13" s="1" customFormat="1" ht="15" customHeight="1" x14ac:dyDescent="0.2">
      <c r="A14" s="90"/>
      <c r="B14" s="50"/>
      <c r="C14" s="79" t="s">
        <v>69</v>
      </c>
      <c r="D14" s="80" t="s">
        <v>68</v>
      </c>
      <c r="E14" s="80" t="s">
        <v>57</v>
      </c>
      <c r="F14" s="81">
        <v>3</v>
      </c>
      <c r="G14" s="82">
        <v>2</v>
      </c>
      <c r="H14" s="83">
        <v>48</v>
      </c>
      <c r="I14" s="45">
        <v>7</v>
      </c>
      <c r="J14" s="34">
        <v>14</v>
      </c>
      <c r="K14" s="34">
        <f t="shared" si="0"/>
        <v>4.5</v>
      </c>
      <c r="L14" s="103">
        <f t="shared" si="1"/>
        <v>6.75</v>
      </c>
      <c r="M14" s="107"/>
    </row>
    <row r="15" spans="1:13" s="1" customFormat="1" ht="15" customHeight="1" x14ac:dyDescent="0.2">
      <c r="A15" s="90"/>
      <c r="B15" s="50"/>
      <c r="C15" s="79" t="s">
        <v>79</v>
      </c>
      <c r="D15" s="80" t="s">
        <v>78</v>
      </c>
      <c r="E15" s="80" t="s">
        <v>57</v>
      </c>
      <c r="F15" s="81">
        <v>3</v>
      </c>
      <c r="G15" s="82">
        <v>2</v>
      </c>
      <c r="H15" s="83">
        <v>66</v>
      </c>
      <c r="I15" s="70">
        <v>7</v>
      </c>
      <c r="J15" s="36">
        <v>14</v>
      </c>
      <c r="K15" s="34">
        <f t="shared" si="0"/>
        <v>4.5</v>
      </c>
      <c r="L15" s="103">
        <f t="shared" si="1"/>
        <v>6.75</v>
      </c>
      <c r="M15" s="107"/>
    </row>
    <row r="16" spans="1:13" s="1" customFormat="1" ht="15" customHeight="1" thickBot="1" x14ac:dyDescent="0.25">
      <c r="A16" s="41"/>
      <c r="B16" s="50"/>
      <c r="C16" s="44"/>
      <c r="D16" s="54"/>
      <c r="E16" s="54"/>
      <c r="F16" s="36"/>
      <c r="G16" s="36"/>
      <c r="H16" s="36"/>
      <c r="I16" s="70"/>
      <c r="J16" s="36"/>
      <c r="K16" s="36"/>
      <c r="L16" s="104">
        <f>SUM(L10:L15)</f>
        <v>36.75</v>
      </c>
      <c r="M16" s="107"/>
    </row>
    <row r="17" spans="1:13" s="9" customFormat="1" ht="30" customHeight="1" x14ac:dyDescent="0.2">
      <c r="A17" s="46">
        <v>3</v>
      </c>
      <c r="B17" s="101" t="s">
        <v>9</v>
      </c>
      <c r="C17" s="74" t="s">
        <v>54</v>
      </c>
      <c r="D17" s="75" t="s">
        <v>53</v>
      </c>
      <c r="E17" s="75" t="s">
        <v>40</v>
      </c>
      <c r="F17" s="76">
        <v>3</v>
      </c>
      <c r="G17" s="77">
        <v>1</v>
      </c>
      <c r="H17" s="78">
        <v>62</v>
      </c>
      <c r="I17" s="58">
        <v>14</v>
      </c>
      <c r="J17" s="33">
        <v>14</v>
      </c>
      <c r="K17" s="33">
        <f t="shared" si="0"/>
        <v>4.5</v>
      </c>
      <c r="L17" s="102">
        <f t="shared" si="1"/>
        <v>13.5</v>
      </c>
      <c r="M17" s="106">
        <f>L21-3</f>
        <v>37.5</v>
      </c>
    </row>
    <row r="18" spans="1:13" ht="15" customHeight="1" x14ac:dyDescent="0.2">
      <c r="A18" s="38"/>
      <c r="B18" s="100"/>
      <c r="C18" s="79" t="s">
        <v>54</v>
      </c>
      <c r="D18" s="80" t="s">
        <v>53</v>
      </c>
      <c r="E18" s="80" t="s">
        <v>41</v>
      </c>
      <c r="F18" s="81">
        <v>3</v>
      </c>
      <c r="G18" s="82">
        <v>1</v>
      </c>
      <c r="H18" s="83">
        <v>63</v>
      </c>
      <c r="I18" s="59">
        <v>14</v>
      </c>
      <c r="J18" s="34">
        <v>14</v>
      </c>
      <c r="K18" s="34">
        <f t="shared" si="0"/>
        <v>4.5</v>
      </c>
      <c r="L18" s="103">
        <f t="shared" si="1"/>
        <v>13.5</v>
      </c>
      <c r="M18" s="107"/>
    </row>
    <row r="19" spans="1:13" s="1" customFormat="1" ht="15" customHeight="1" x14ac:dyDescent="0.2">
      <c r="A19" s="90"/>
      <c r="B19" s="50"/>
      <c r="C19" s="79" t="s">
        <v>59</v>
      </c>
      <c r="D19" s="80" t="s">
        <v>58</v>
      </c>
      <c r="E19" s="80" t="s">
        <v>57</v>
      </c>
      <c r="F19" s="81">
        <v>3</v>
      </c>
      <c r="G19" s="82">
        <v>1</v>
      </c>
      <c r="H19" s="83">
        <v>16</v>
      </c>
      <c r="I19" s="45">
        <v>14</v>
      </c>
      <c r="J19" s="34">
        <v>14</v>
      </c>
      <c r="K19" s="34">
        <f>F19*1</f>
        <v>3</v>
      </c>
      <c r="L19" s="103">
        <f t="shared" si="1"/>
        <v>9</v>
      </c>
      <c r="M19" s="107"/>
    </row>
    <row r="20" spans="1:13" s="1" customFormat="1" ht="15" customHeight="1" x14ac:dyDescent="0.2">
      <c r="A20" s="90"/>
      <c r="B20" s="50"/>
      <c r="C20" s="79" t="s">
        <v>83</v>
      </c>
      <c r="D20" s="80" t="s">
        <v>82</v>
      </c>
      <c r="E20" s="80" t="s">
        <v>5</v>
      </c>
      <c r="F20" s="81">
        <v>3</v>
      </c>
      <c r="G20" s="82">
        <v>2</v>
      </c>
      <c r="H20" s="83">
        <v>13</v>
      </c>
      <c r="I20" s="70">
        <v>7</v>
      </c>
      <c r="J20" s="36">
        <v>14</v>
      </c>
      <c r="K20" s="34">
        <f>F20*1</f>
        <v>3</v>
      </c>
      <c r="L20" s="103">
        <f t="shared" si="1"/>
        <v>4.5</v>
      </c>
      <c r="M20" s="107"/>
    </row>
    <row r="21" spans="1:13" s="1" customFormat="1" ht="15" customHeight="1" thickBot="1" x14ac:dyDescent="0.25">
      <c r="A21" s="91"/>
      <c r="B21" s="55"/>
      <c r="C21" s="29"/>
      <c r="D21" s="51"/>
      <c r="E21" s="51"/>
      <c r="F21" s="35"/>
      <c r="G21" s="35"/>
      <c r="H21" s="35"/>
      <c r="I21" s="53"/>
      <c r="J21" s="35"/>
      <c r="K21" s="35"/>
      <c r="L21" s="105">
        <f>SUM(L17:L20)</f>
        <v>40.5</v>
      </c>
      <c r="M21" s="108"/>
    </row>
    <row r="22" spans="1:13" s="1" customFormat="1" ht="15" customHeight="1" x14ac:dyDescent="0.2">
      <c r="A22" s="89">
        <v>4</v>
      </c>
      <c r="B22" s="101" t="s">
        <v>10</v>
      </c>
      <c r="C22" s="74" t="s">
        <v>44</v>
      </c>
      <c r="D22" s="75" t="s">
        <v>43</v>
      </c>
      <c r="E22" s="75" t="s">
        <v>40</v>
      </c>
      <c r="F22" s="76">
        <v>3</v>
      </c>
      <c r="G22" s="77">
        <v>2</v>
      </c>
      <c r="H22" s="78">
        <v>63</v>
      </c>
      <c r="I22" s="60">
        <v>7</v>
      </c>
      <c r="J22" s="33">
        <v>14</v>
      </c>
      <c r="K22" s="33">
        <f t="shared" si="0"/>
        <v>4.5</v>
      </c>
      <c r="L22" s="102">
        <f t="shared" si="1"/>
        <v>6.75</v>
      </c>
      <c r="M22" s="106">
        <f>L30-6</f>
        <v>42</v>
      </c>
    </row>
    <row r="23" spans="1:13" s="1" customFormat="1" ht="30" customHeight="1" x14ac:dyDescent="0.2">
      <c r="A23" s="90"/>
      <c r="B23" s="100"/>
      <c r="C23" s="79" t="s">
        <v>44</v>
      </c>
      <c r="D23" s="80" t="s">
        <v>43</v>
      </c>
      <c r="E23" s="80" t="s">
        <v>41</v>
      </c>
      <c r="F23" s="81">
        <v>3</v>
      </c>
      <c r="G23" s="82">
        <v>2</v>
      </c>
      <c r="H23" s="83">
        <v>62</v>
      </c>
      <c r="I23" s="45">
        <v>7</v>
      </c>
      <c r="J23" s="34">
        <v>14</v>
      </c>
      <c r="K23" s="34">
        <f t="shared" si="0"/>
        <v>4.5</v>
      </c>
      <c r="L23" s="103">
        <f t="shared" si="1"/>
        <v>6.75</v>
      </c>
      <c r="M23" s="107"/>
    </row>
    <row r="24" spans="1:13" s="1" customFormat="1" ht="15" x14ac:dyDescent="0.2">
      <c r="A24" s="90"/>
      <c r="B24" s="50"/>
      <c r="C24" s="79" t="s">
        <v>46</v>
      </c>
      <c r="D24" s="80" t="s">
        <v>45</v>
      </c>
      <c r="E24" s="80" t="s">
        <v>40</v>
      </c>
      <c r="F24" s="81">
        <v>3</v>
      </c>
      <c r="G24" s="82">
        <v>2</v>
      </c>
      <c r="H24" s="83">
        <v>39</v>
      </c>
      <c r="I24" s="45">
        <v>7</v>
      </c>
      <c r="J24" s="34">
        <v>14</v>
      </c>
      <c r="K24" s="34">
        <f>F24*1</f>
        <v>3</v>
      </c>
      <c r="L24" s="103">
        <f t="shared" si="1"/>
        <v>4.5</v>
      </c>
      <c r="M24" s="107"/>
    </row>
    <row r="25" spans="1:13" s="1" customFormat="1" ht="15" customHeight="1" x14ac:dyDescent="0.2">
      <c r="A25" s="90"/>
      <c r="B25" s="50"/>
      <c r="C25" s="79" t="s">
        <v>46</v>
      </c>
      <c r="D25" s="80" t="s">
        <v>45</v>
      </c>
      <c r="E25" s="80" t="s">
        <v>41</v>
      </c>
      <c r="F25" s="81">
        <v>3</v>
      </c>
      <c r="G25" s="82">
        <v>2</v>
      </c>
      <c r="H25" s="83">
        <v>40</v>
      </c>
      <c r="I25" s="45">
        <v>7</v>
      </c>
      <c r="J25" s="34">
        <v>14</v>
      </c>
      <c r="K25" s="34">
        <f t="shared" si="0"/>
        <v>4.5</v>
      </c>
      <c r="L25" s="103">
        <f t="shared" si="1"/>
        <v>6.75</v>
      </c>
      <c r="M25" s="107"/>
    </row>
    <row r="26" spans="1:13" s="1" customFormat="1" ht="30" customHeight="1" x14ac:dyDescent="0.2">
      <c r="A26" s="90"/>
      <c r="B26" s="50"/>
      <c r="C26" s="79" t="s">
        <v>48</v>
      </c>
      <c r="D26" s="80" t="s">
        <v>42</v>
      </c>
      <c r="E26" s="80" t="s">
        <v>40</v>
      </c>
      <c r="F26" s="81">
        <v>3</v>
      </c>
      <c r="G26" s="82">
        <v>2</v>
      </c>
      <c r="H26" s="83">
        <v>67</v>
      </c>
      <c r="I26" s="45">
        <v>7</v>
      </c>
      <c r="J26" s="34">
        <v>14</v>
      </c>
      <c r="K26" s="34">
        <f t="shared" si="0"/>
        <v>4.5</v>
      </c>
      <c r="L26" s="103">
        <f t="shared" si="1"/>
        <v>6.75</v>
      </c>
      <c r="M26" s="107"/>
    </row>
    <row r="27" spans="1:13" s="1" customFormat="1" ht="30" customHeight="1" x14ac:dyDescent="0.2">
      <c r="A27" s="90"/>
      <c r="B27" s="50"/>
      <c r="C27" s="79" t="s">
        <v>48</v>
      </c>
      <c r="D27" s="80" t="s">
        <v>42</v>
      </c>
      <c r="E27" s="80" t="s">
        <v>41</v>
      </c>
      <c r="F27" s="81">
        <v>3</v>
      </c>
      <c r="G27" s="82">
        <v>2</v>
      </c>
      <c r="H27" s="83">
        <v>63</v>
      </c>
      <c r="I27" s="70">
        <v>7</v>
      </c>
      <c r="J27" s="36">
        <v>14</v>
      </c>
      <c r="K27" s="34">
        <f t="shared" si="0"/>
        <v>4.5</v>
      </c>
      <c r="L27" s="103">
        <f t="shared" si="1"/>
        <v>6.75</v>
      </c>
      <c r="M27" s="107"/>
    </row>
    <row r="28" spans="1:13" s="1" customFormat="1" ht="30" customHeight="1" x14ac:dyDescent="0.2">
      <c r="A28" s="90"/>
      <c r="B28" s="50"/>
      <c r="C28" s="79" t="s">
        <v>61</v>
      </c>
      <c r="D28" s="80" t="s">
        <v>60</v>
      </c>
      <c r="E28" s="80" t="s">
        <v>57</v>
      </c>
      <c r="F28" s="81">
        <v>3</v>
      </c>
      <c r="G28" s="82">
        <v>2</v>
      </c>
      <c r="H28" s="83">
        <v>53</v>
      </c>
      <c r="I28" s="70">
        <v>7</v>
      </c>
      <c r="J28" s="36">
        <v>14</v>
      </c>
      <c r="K28" s="34">
        <f t="shared" si="0"/>
        <v>4.5</v>
      </c>
      <c r="L28" s="103">
        <f t="shared" si="1"/>
        <v>6.75</v>
      </c>
      <c r="M28" s="107"/>
    </row>
    <row r="29" spans="1:13" s="1" customFormat="1" ht="30" customHeight="1" x14ac:dyDescent="0.2">
      <c r="A29" s="90"/>
      <c r="B29" s="50"/>
      <c r="C29" s="79" t="s">
        <v>63</v>
      </c>
      <c r="D29" s="80" t="s">
        <v>62</v>
      </c>
      <c r="E29" s="80" t="s">
        <v>57</v>
      </c>
      <c r="F29" s="81">
        <v>2</v>
      </c>
      <c r="G29" s="82">
        <v>2</v>
      </c>
      <c r="H29" s="83">
        <v>23</v>
      </c>
      <c r="I29" s="70">
        <v>7</v>
      </c>
      <c r="J29" s="36">
        <v>14</v>
      </c>
      <c r="K29" s="34">
        <f t="shared" si="0"/>
        <v>3</v>
      </c>
      <c r="L29" s="103">
        <f t="shared" si="1"/>
        <v>3</v>
      </c>
      <c r="M29" s="107"/>
    </row>
    <row r="30" spans="1:13" s="1" customFormat="1" ht="15" customHeight="1" thickBot="1" x14ac:dyDescent="0.25">
      <c r="A30" s="90"/>
      <c r="B30" s="97"/>
      <c r="C30" s="42"/>
      <c r="D30" s="72"/>
      <c r="E30" s="72"/>
      <c r="F30" s="36"/>
      <c r="G30" s="36"/>
      <c r="H30" s="36"/>
      <c r="I30" s="70"/>
      <c r="J30" s="36"/>
      <c r="K30" s="36"/>
      <c r="L30" s="104">
        <f>SUM(L22:L29)</f>
        <v>48</v>
      </c>
      <c r="M30" s="107"/>
    </row>
    <row r="31" spans="1:13" ht="15" customHeight="1" x14ac:dyDescent="0.2">
      <c r="A31" s="89">
        <v>5</v>
      </c>
      <c r="B31" s="101" t="s">
        <v>11</v>
      </c>
      <c r="C31" s="74" t="s">
        <v>37</v>
      </c>
      <c r="D31" s="75" t="s">
        <v>36</v>
      </c>
      <c r="E31" s="75" t="s">
        <v>34</v>
      </c>
      <c r="F31" s="76">
        <v>2</v>
      </c>
      <c r="G31" s="77">
        <v>2</v>
      </c>
      <c r="H31" s="78">
        <v>56</v>
      </c>
      <c r="I31" s="33">
        <v>6</v>
      </c>
      <c r="J31" s="33">
        <v>14</v>
      </c>
      <c r="K31" s="33">
        <f t="shared" si="0"/>
        <v>3</v>
      </c>
      <c r="L31" s="102">
        <f t="shared" si="1"/>
        <v>2.5714285714285712</v>
      </c>
      <c r="M31" s="106">
        <f>L37-6</f>
        <v>18.214285714285712</v>
      </c>
    </row>
    <row r="32" spans="1:13" ht="15" customHeight="1" x14ac:dyDescent="0.2">
      <c r="A32" s="90"/>
      <c r="B32" s="100"/>
      <c r="C32" s="79" t="s">
        <v>37</v>
      </c>
      <c r="D32" s="80" t="s">
        <v>36</v>
      </c>
      <c r="E32" s="80" t="s">
        <v>35</v>
      </c>
      <c r="F32" s="81">
        <v>2</v>
      </c>
      <c r="G32" s="82">
        <v>2</v>
      </c>
      <c r="H32" s="83">
        <v>56</v>
      </c>
      <c r="I32" s="34">
        <v>6</v>
      </c>
      <c r="J32" s="34">
        <v>14</v>
      </c>
      <c r="K32" s="34">
        <f>F32*1.5</f>
        <v>3</v>
      </c>
      <c r="L32" s="103">
        <f t="shared" si="1"/>
        <v>2.5714285714285712</v>
      </c>
      <c r="M32" s="107"/>
    </row>
    <row r="33" spans="1:14" ht="24.75" customHeight="1" x14ac:dyDescent="0.2">
      <c r="A33" s="90"/>
      <c r="B33" s="50"/>
      <c r="C33" s="79" t="s">
        <v>48</v>
      </c>
      <c r="D33" s="80" t="s">
        <v>42</v>
      </c>
      <c r="E33" s="80" t="s">
        <v>40</v>
      </c>
      <c r="F33" s="81">
        <v>3</v>
      </c>
      <c r="G33" s="82">
        <v>2</v>
      </c>
      <c r="H33" s="83">
        <v>67</v>
      </c>
      <c r="I33" s="34">
        <v>6</v>
      </c>
      <c r="J33" s="34">
        <v>14</v>
      </c>
      <c r="K33" s="34">
        <f>F33*1.5</f>
        <v>4.5</v>
      </c>
      <c r="L33" s="103">
        <f t="shared" si="1"/>
        <v>5.7857142857142847</v>
      </c>
      <c r="M33" s="107"/>
    </row>
    <row r="34" spans="1:14" ht="15" x14ac:dyDescent="0.2">
      <c r="A34" s="90"/>
      <c r="B34" s="50"/>
      <c r="C34" s="79" t="s">
        <v>48</v>
      </c>
      <c r="D34" s="80" t="s">
        <v>42</v>
      </c>
      <c r="E34" s="80" t="s">
        <v>41</v>
      </c>
      <c r="F34" s="81">
        <v>3</v>
      </c>
      <c r="G34" s="82">
        <v>2</v>
      </c>
      <c r="H34" s="83">
        <v>63</v>
      </c>
      <c r="I34" s="34">
        <v>6</v>
      </c>
      <c r="J34" s="34">
        <v>14</v>
      </c>
      <c r="K34" s="34">
        <f>F34*1.5</f>
        <v>4.5</v>
      </c>
      <c r="L34" s="103">
        <f t="shared" si="1"/>
        <v>5.7857142857142847</v>
      </c>
      <c r="M34" s="107"/>
    </row>
    <row r="35" spans="1:14" ht="15" x14ac:dyDescent="0.2">
      <c r="A35" s="90"/>
      <c r="B35" s="50"/>
      <c r="C35" s="79" t="s">
        <v>52</v>
      </c>
      <c r="D35" s="80" t="s">
        <v>51</v>
      </c>
      <c r="E35" s="80" t="s">
        <v>41</v>
      </c>
      <c r="F35" s="81">
        <v>2</v>
      </c>
      <c r="G35" s="82">
        <v>2</v>
      </c>
      <c r="H35" s="83">
        <v>70</v>
      </c>
      <c r="I35" s="34">
        <v>7</v>
      </c>
      <c r="J35" s="34">
        <v>14</v>
      </c>
      <c r="K35" s="34">
        <f>F35*1.5</f>
        <v>3</v>
      </c>
      <c r="L35" s="103">
        <f t="shared" si="1"/>
        <v>3</v>
      </c>
      <c r="M35" s="107"/>
    </row>
    <row r="36" spans="1:14" ht="15" x14ac:dyDescent="0.2">
      <c r="A36" s="90"/>
      <c r="B36" s="50"/>
      <c r="C36" s="79" t="s">
        <v>75</v>
      </c>
      <c r="D36" s="80" t="s">
        <v>74</v>
      </c>
      <c r="E36" s="80" t="s">
        <v>5</v>
      </c>
      <c r="F36" s="81">
        <v>3</v>
      </c>
      <c r="G36" s="82">
        <v>2</v>
      </c>
      <c r="H36" s="83">
        <v>21</v>
      </c>
      <c r="I36" s="34">
        <v>7</v>
      </c>
      <c r="J36" s="34">
        <v>14</v>
      </c>
      <c r="K36" s="34">
        <f>F36*1</f>
        <v>3</v>
      </c>
      <c r="L36" s="103">
        <f t="shared" si="1"/>
        <v>4.5</v>
      </c>
      <c r="M36" s="107"/>
    </row>
    <row r="37" spans="1:14" ht="15" customHeight="1" thickBot="1" x14ac:dyDescent="0.25">
      <c r="A37" s="91"/>
      <c r="B37" s="56"/>
      <c r="C37" s="43"/>
      <c r="D37" s="49"/>
      <c r="E37" s="49"/>
      <c r="F37" s="35"/>
      <c r="G37" s="35"/>
      <c r="H37" s="35"/>
      <c r="I37" s="35"/>
      <c r="J37" s="35"/>
      <c r="K37" s="35"/>
      <c r="L37" s="105">
        <f>SUM(L31:L36)</f>
        <v>24.214285714285712</v>
      </c>
      <c r="M37" s="108"/>
    </row>
    <row r="38" spans="1:14" ht="30" customHeight="1" x14ac:dyDescent="0.2">
      <c r="A38" s="89">
        <v>6</v>
      </c>
      <c r="B38" s="93" t="s">
        <v>29</v>
      </c>
      <c r="C38" s="74" t="s">
        <v>47</v>
      </c>
      <c r="D38" s="75" t="s">
        <v>2</v>
      </c>
      <c r="E38" s="75" t="s">
        <v>40</v>
      </c>
      <c r="F38" s="76">
        <v>3</v>
      </c>
      <c r="G38" s="77">
        <v>2</v>
      </c>
      <c r="H38" s="78">
        <v>69</v>
      </c>
      <c r="I38" s="33">
        <v>7</v>
      </c>
      <c r="J38" s="33">
        <v>14</v>
      </c>
      <c r="K38" s="33">
        <f t="shared" si="0"/>
        <v>4.5</v>
      </c>
      <c r="L38" s="102">
        <f t="shared" si="1"/>
        <v>6.75</v>
      </c>
      <c r="M38" s="106">
        <f>L46-6</f>
        <v>17.25</v>
      </c>
    </row>
    <row r="39" spans="1:14" ht="15" customHeight="1" x14ac:dyDescent="0.2">
      <c r="A39" s="90"/>
      <c r="B39" s="50"/>
      <c r="C39" s="79" t="s">
        <v>50</v>
      </c>
      <c r="D39" s="80" t="s">
        <v>49</v>
      </c>
      <c r="E39" s="80" t="s">
        <v>40</v>
      </c>
      <c r="F39" s="81">
        <v>3</v>
      </c>
      <c r="G39" s="82">
        <v>2</v>
      </c>
      <c r="H39" s="83">
        <v>62</v>
      </c>
      <c r="I39" s="34">
        <v>7</v>
      </c>
      <c r="J39" s="34">
        <v>14</v>
      </c>
      <c r="K39" s="34">
        <f t="shared" si="0"/>
        <v>4.5</v>
      </c>
      <c r="L39" s="103">
        <f t="shared" si="1"/>
        <v>6.75</v>
      </c>
      <c r="M39" s="107"/>
    </row>
    <row r="40" spans="1:14" ht="15" customHeight="1" x14ac:dyDescent="0.2">
      <c r="A40" s="90"/>
      <c r="B40" s="50"/>
      <c r="C40" s="79" t="s">
        <v>50</v>
      </c>
      <c r="D40" s="80" t="s">
        <v>49</v>
      </c>
      <c r="E40" s="80" t="s">
        <v>41</v>
      </c>
      <c r="F40" s="81">
        <v>3</v>
      </c>
      <c r="G40" s="82">
        <v>2</v>
      </c>
      <c r="H40" s="83">
        <v>67</v>
      </c>
      <c r="I40" s="34">
        <v>7</v>
      </c>
      <c r="J40" s="34">
        <v>14</v>
      </c>
      <c r="K40" s="34">
        <f t="shared" si="0"/>
        <v>4.5</v>
      </c>
      <c r="L40" s="103">
        <f t="shared" si="1"/>
        <v>6.75</v>
      </c>
      <c r="M40" s="107"/>
    </row>
    <row r="41" spans="1:14" ht="15" customHeight="1" x14ac:dyDescent="0.2">
      <c r="A41" s="90"/>
      <c r="B41" s="50"/>
      <c r="C41" s="79" t="s">
        <v>52</v>
      </c>
      <c r="D41" s="80" t="s">
        <v>51</v>
      </c>
      <c r="E41" s="80" t="s">
        <v>40</v>
      </c>
      <c r="F41" s="81">
        <v>2</v>
      </c>
      <c r="G41" s="82">
        <v>2</v>
      </c>
      <c r="H41" s="83">
        <v>63</v>
      </c>
      <c r="I41" s="34">
        <v>7</v>
      </c>
      <c r="J41" s="34">
        <v>14</v>
      </c>
      <c r="K41" s="34">
        <f t="shared" si="0"/>
        <v>3</v>
      </c>
      <c r="L41" s="103">
        <f t="shared" si="1"/>
        <v>3</v>
      </c>
      <c r="M41" s="107"/>
    </row>
    <row r="42" spans="1:14" ht="15" customHeight="1" x14ac:dyDescent="0.2">
      <c r="A42" s="90"/>
      <c r="B42" s="50"/>
      <c r="C42" s="79" t="s">
        <v>52</v>
      </c>
      <c r="D42" s="80" t="s">
        <v>51</v>
      </c>
      <c r="E42" s="80" t="s">
        <v>41</v>
      </c>
      <c r="F42" s="81">
        <v>2</v>
      </c>
      <c r="G42" s="82">
        <v>2</v>
      </c>
      <c r="H42" s="83">
        <v>70</v>
      </c>
      <c r="I42" s="36">
        <v>7</v>
      </c>
      <c r="J42" s="36">
        <v>14</v>
      </c>
      <c r="K42" s="36"/>
      <c r="L42" s="104"/>
      <c r="M42" s="107"/>
    </row>
    <row r="43" spans="1:14" ht="15" customHeight="1" x14ac:dyDescent="0.2">
      <c r="A43" s="90"/>
      <c r="B43" s="50"/>
      <c r="C43" s="79" t="s">
        <v>65</v>
      </c>
      <c r="D43" s="80" t="s">
        <v>64</v>
      </c>
      <c r="E43" s="80" t="s">
        <v>5</v>
      </c>
      <c r="F43" s="81">
        <v>3</v>
      </c>
      <c r="G43" s="82">
        <v>2</v>
      </c>
      <c r="H43" s="83">
        <v>22</v>
      </c>
      <c r="I43" s="36">
        <v>7</v>
      </c>
      <c r="J43" s="36">
        <v>14</v>
      </c>
      <c r="K43" s="36"/>
      <c r="L43" s="104"/>
      <c r="M43" s="107"/>
      <c r="N43" s="71"/>
    </row>
    <row r="44" spans="1:14" ht="15" customHeight="1" x14ac:dyDescent="0.2">
      <c r="A44" s="90"/>
      <c r="B44" s="50"/>
      <c r="C44" s="79" t="s">
        <v>71</v>
      </c>
      <c r="D44" s="80" t="s">
        <v>70</v>
      </c>
      <c r="E44" s="80" t="s">
        <v>57</v>
      </c>
      <c r="F44" s="81">
        <v>3</v>
      </c>
      <c r="G44" s="82">
        <v>1</v>
      </c>
      <c r="H44" s="83">
        <v>75</v>
      </c>
      <c r="I44" s="36">
        <v>14</v>
      </c>
      <c r="J44" s="36">
        <v>14</v>
      </c>
      <c r="K44" s="36"/>
      <c r="L44" s="104"/>
      <c r="M44" s="107"/>
    </row>
    <row r="45" spans="1:14" ht="15" customHeight="1" x14ac:dyDescent="0.2">
      <c r="A45" s="90"/>
      <c r="B45" s="50"/>
      <c r="C45" s="79" t="s">
        <v>77</v>
      </c>
      <c r="D45" s="80" t="s">
        <v>76</v>
      </c>
      <c r="E45" s="80" t="s">
        <v>57</v>
      </c>
      <c r="F45" s="81">
        <v>3</v>
      </c>
      <c r="G45" s="82">
        <v>2</v>
      </c>
      <c r="H45" s="83">
        <v>68</v>
      </c>
      <c r="I45" s="36">
        <v>7</v>
      </c>
      <c r="J45" s="36">
        <v>14</v>
      </c>
      <c r="K45" s="36"/>
      <c r="L45" s="104"/>
      <c r="M45" s="107"/>
    </row>
    <row r="46" spans="1:14" ht="15" customHeight="1" thickBot="1" x14ac:dyDescent="0.25">
      <c r="A46" s="91"/>
      <c r="B46" s="56"/>
      <c r="C46" s="43"/>
      <c r="D46" s="49"/>
      <c r="E46" s="49"/>
      <c r="F46" s="35"/>
      <c r="G46" s="35"/>
      <c r="H46" s="35"/>
      <c r="I46" s="35"/>
      <c r="J46" s="35"/>
      <c r="K46" s="35"/>
      <c r="L46" s="105">
        <f>SUM(L38:L41)</f>
        <v>23.25</v>
      </c>
      <c r="M46" s="108"/>
    </row>
    <row r="47" spans="1:14" ht="15" customHeight="1" x14ac:dyDescent="0.2">
      <c r="A47" s="89">
        <v>7</v>
      </c>
      <c r="B47" s="101" t="s">
        <v>12</v>
      </c>
      <c r="C47" s="74" t="s">
        <v>31</v>
      </c>
      <c r="D47" s="75" t="s">
        <v>30</v>
      </c>
      <c r="E47" s="75" t="s">
        <v>34</v>
      </c>
      <c r="F47" s="76">
        <v>3</v>
      </c>
      <c r="G47" s="77">
        <v>2</v>
      </c>
      <c r="H47" s="78">
        <v>58</v>
      </c>
      <c r="I47" s="60">
        <v>0</v>
      </c>
      <c r="J47" s="33">
        <v>14</v>
      </c>
      <c r="K47" s="33">
        <f t="shared" si="0"/>
        <v>4.5</v>
      </c>
      <c r="L47" s="102">
        <f t="shared" si="1"/>
        <v>0</v>
      </c>
      <c r="M47" s="106">
        <f>L49-6</f>
        <v>-6</v>
      </c>
    </row>
    <row r="48" spans="1:14" ht="15" customHeight="1" x14ac:dyDescent="0.2">
      <c r="A48" s="90"/>
      <c r="B48" s="100"/>
      <c r="C48" s="79" t="s">
        <v>31</v>
      </c>
      <c r="D48" s="80" t="s">
        <v>30</v>
      </c>
      <c r="E48" s="80" t="s">
        <v>35</v>
      </c>
      <c r="F48" s="81">
        <v>3</v>
      </c>
      <c r="G48" s="82">
        <v>2</v>
      </c>
      <c r="H48" s="83">
        <v>63</v>
      </c>
      <c r="I48" s="45">
        <v>0</v>
      </c>
      <c r="J48" s="34">
        <v>14</v>
      </c>
      <c r="K48" s="34">
        <f t="shared" si="0"/>
        <v>4.5</v>
      </c>
      <c r="L48" s="103">
        <f t="shared" si="1"/>
        <v>0</v>
      </c>
      <c r="M48" s="107"/>
    </row>
    <row r="49" spans="1:21" ht="15" customHeight="1" thickBot="1" x14ac:dyDescent="0.25">
      <c r="A49" s="91"/>
      <c r="B49" s="56"/>
      <c r="C49" s="43"/>
      <c r="D49" s="49"/>
      <c r="E49" s="49"/>
      <c r="F49" s="35"/>
      <c r="G49" s="35"/>
      <c r="H49" s="35"/>
      <c r="I49" s="53"/>
      <c r="J49" s="35"/>
      <c r="K49" s="35"/>
      <c r="L49" s="105">
        <f>SUM(L47:L48)</f>
        <v>0</v>
      </c>
      <c r="M49" s="108"/>
    </row>
    <row r="50" spans="1:21" ht="15" customHeight="1" x14ac:dyDescent="0.2">
      <c r="A50" s="89">
        <v>8</v>
      </c>
      <c r="B50" s="101" t="s">
        <v>13</v>
      </c>
      <c r="C50" s="74" t="s">
        <v>32</v>
      </c>
      <c r="D50" s="75" t="s">
        <v>1</v>
      </c>
      <c r="E50" s="75" t="s">
        <v>33</v>
      </c>
      <c r="F50" s="76">
        <v>3</v>
      </c>
      <c r="G50" s="77">
        <v>1</v>
      </c>
      <c r="H50" s="78">
        <v>48</v>
      </c>
      <c r="I50" s="60">
        <v>14</v>
      </c>
      <c r="J50" s="33">
        <v>14</v>
      </c>
      <c r="K50" s="33">
        <f>F50*1.5</f>
        <v>4.5</v>
      </c>
      <c r="L50" s="102">
        <f t="shared" si="1"/>
        <v>13.5</v>
      </c>
      <c r="M50" s="106">
        <f>L57-6</f>
        <v>41.25</v>
      </c>
    </row>
    <row r="51" spans="1:21" ht="15" customHeight="1" x14ac:dyDescent="0.2">
      <c r="A51" s="90"/>
      <c r="B51" s="100"/>
      <c r="C51" s="79" t="s">
        <v>46</v>
      </c>
      <c r="D51" s="80" t="s">
        <v>45</v>
      </c>
      <c r="E51" s="80" t="s">
        <v>40</v>
      </c>
      <c r="F51" s="81">
        <v>3</v>
      </c>
      <c r="G51" s="82">
        <v>2</v>
      </c>
      <c r="H51" s="83">
        <v>39</v>
      </c>
      <c r="I51" s="45">
        <v>7</v>
      </c>
      <c r="J51" s="34">
        <v>14</v>
      </c>
      <c r="K51" s="34">
        <f>F51*1</f>
        <v>3</v>
      </c>
      <c r="L51" s="103">
        <f t="shared" si="1"/>
        <v>4.5</v>
      </c>
      <c r="M51" s="107"/>
    </row>
    <row r="52" spans="1:21" ht="30" customHeight="1" x14ac:dyDescent="0.2">
      <c r="A52" s="90"/>
      <c r="B52" s="50"/>
      <c r="C52" s="79" t="s">
        <v>46</v>
      </c>
      <c r="D52" s="80" t="s">
        <v>45</v>
      </c>
      <c r="E52" s="80" t="s">
        <v>41</v>
      </c>
      <c r="F52" s="81">
        <v>3</v>
      </c>
      <c r="G52" s="82">
        <v>2</v>
      </c>
      <c r="H52" s="83">
        <v>40</v>
      </c>
      <c r="I52" s="45">
        <v>7</v>
      </c>
      <c r="J52" s="34">
        <v>14</v>
      </c>
      <c r="K52" s="34">
        <f t="shared" si="0"/>
        <v>4.5</v>
      </c>
      <c r="L52" s="103">
        <f t="shared" si="1"/>
        <v>6.75</v>
      </c>
      <c r="M52" s="107"/>
    </row>
    <row r="53" spans="1:21" ht="15" customHeight="1" x14ac:dyDescent="0.2">
      <c r="A53" s="90"/>
      <c r="B53" s="50"/>
      <c r="C53" s="79" t="s">
        <v>50</v>
      </c>
      <c r="D53" s="80" t="s">
        <v>49</v>
      </c>
      <c r="E53" s="80" t="s">
        <v>40</v>
      </c>
      <c r="F53" s="81">
        <v>3</v>
      </c>
      <c r="G53" s="82">
        <v>2</v>
      </c>
      <c r="H53" s="83">
        <v>62</v>
      </c>
      <c r="I53" s="45">
        <v>7</v>
      </c>
      <c r="J53" s="34">
        <v>14</v>
      </c>
      <c r="K53" s="34">
        <f t="shared" si="0"/>
        <v>4.5</v>
      </c>
      <c r="L53" s="103">
        <f t="shared" si="1"/>
        <v>6.75</v>
      </c>
      <c r="M53" s="107"/>
    </row>
    <row r="54" spans="1:21" ht="15" customHeight="1" x14ac:dyDescent="0.2">
      <c r="A54" s="90"/>
      <c r="B54" s="50"/>
      <c r="C54" s="79" t="s">
        <v>50</v>
      </c>
      <c r="D54" s="80" t="s">
        <v>49</v>
      </c>
      <c r="E54" s="80" t="s">
        <v>41</v>
      </c>
      <c r="F54" s="81">
        <v>3</v>
      </c>
      <c r="G54" s="82">
        <v>2</v>
      </c>
      <c r="H54" s="83">
        <v>67</v>
      </c>
      <c r="I54" s="45">
        <v>7</v>
      </c>
      <c r="J54" s="34">
        <v>14</v>
      </c>
      <c r="K54" s="34">
        <f t="shared" si="0"/>
        <v>4.5</v>
      </c>
      <c r="L54" s="103">
        <f t="shared" si="1"/>
        <v>6.75</v>
      </c>
      <c r="M54" s="107"/>
      <c r="U54" s="6"/>
    </row>
    <row r="55" spans="1:21" ht="15" customHeight="1" x14ac:dyDescent="0.2">
      <c r="A55" s="90"/>
      <c r="B55" s="50"/>
      <c r="C55" s="79" t="s">
        <v>67</v>
      </c>
      <c r="D55" s="80" t="s">
        <v>66</v>
      </c>
      <c r="E55" s="80" t="s">
        <v>40</v>
      </c>
      <c r="F55" s="81">
        <v>3</v>
      </c>
      <c r="G55" s="82">
        <v>2</v>
      </c>
      <c r="H55" s="83">
        <v>33</v>
      </c>
      <c r="I55" s="70">
        <v>7</v>
      </c>
      <c r="J55" s="36">
        <v>14</v>
      </c>
      <c r="K55" s="34">
        <f>F55*1</f>
        <v>3</v>
      </c>
      <c r="L55" s="103">
        <f t="shared" si="1"/>
        <v>4.5</v>
      </c>
      <c r="M55" s="107"/>
      <c r="U55" s="6"/>
    </row>
    <row r="56" spans="1:21" ht="15" customHeight="1" x14ac:dyDescent="0.2">
      <c r="A56" s="90"/>
      <c r="B56" s="50"/>
      <c r="C56" s="79" t="s">
        <v>67</v>
      </c>
      <c r="D56" s="80" t="s">
        <v>66</v>
      </c>
      <c r="E56" s="80" t="s">
        <v>41</v>
      </c>
      <c r="F56" s="81">
        <v>3</v>
      </c>
      <c r="G56" s="82">
        <v>2</v>
      </c>
      <c r="H56" s="83">
        <v>23</v>
      </c>
      <c r="I56" s="70">
        <v>7</v>
      </c>
      <c r="J56" s="36">
        <v>14</v>
      </c>
      <c r="K56" s="34">
        <f>F56*1</f>
        <v>3</v>
      </c>
      <c r="L56" s="103">
        <f t="shared" si="1"/>
        <v>4.5</v>
      </c>
      <c r="M56" s="107"/>
      <c r="U56" s="6"/>
    </row>
    <row r="57" spans="1:21" ht="15" customHeight="1" thickBot="1" x14ac:dyDescent="0.25">
      <c r="A57" s="91"/>
      <c r="B57" s="56"/>
      <c r="C57" s="48"/>
      <c r="D57" s="49"/>
      <c r="E57" s="49"/>
      <c r="F57" s="35"/>
      <c r="G57" s="35"/>
      <c r="H57" s="35"/>
      <c r="I57" s="53"/>
      <c r="J57" s="35"/>
      <c r="K57" s="35"/>
      <c r="L57" s="105">
        <f>SUM(L50:L56)</f>
        <v>47.25</v>
      </c>
      <c r="M57" s="108"/>
      <c r="U57" s="6"/>
    </row>
    <row r="58" spans="1:21" ht="15" customHeight="1" x14ac:dyDescent="0.2">
      <c r="A58" s="46">
        <v>9</v>
      </c>
      <c r="B58" s="101" t="s">
        <v>14</v>
      </c>
      <c r="C58" s="74" t="s">
        <v>32</v>
      </c>
      <c r="D58" s="75" t="s">
        <v>1</v>
      </c>
      <c r="E58" s="75" t="s">
        <v>34</v>
      </c>
      <c r="F58" s="76">
        <v>3</v>
      </c>
      <c r="G58" s="77">
        <v>2</v>
      </c>
      <c r="H58" s="78">
        <v>57</v>
      </c>
      <c r="I58" s="58">
        <v>7</v>
      </c>
      <c r="J58" s="33">
        <v>14</v>
      </c>
      <c r="K58" s="33">
        <f>F58*1.5</f>
        <v>4.5</v>
      </c>
      <c r="L58" s="102">
        <f t="shared" si="1"/>
        <v>6.75</v>
      </c>
      <c r="M58" s="106">
        <f>L63-6</f>
        <v>27.75</v>
      </c>
      <c r="U58" s="7"/>
    </row>
    <row r="59" spans="1:21" ht="15" customHeight="1" x14ac:dyDescent="0.2">
      <c r="A59" s="38"/>
      <c r="B59" s="100"/>
      <c r="C59" s="79" t="s">
        <v>32</v>
      </c>
      <c r="D59" s="80" t="s">
        <v>1</v>
      </c>
      <c r="E59" s="80" t="s">
        <v>35</v>
      </c>
      <c r="F59" s="81">
        <v>3</v>
      </c>
      <c r="G59" s="82">
        <v>2</v>
      </c>
      <c r="H59" s="83">
        <v>55</v>
      </c>
      <c r="I59" s="59">
        <v>7</v>
      </c>
      <c r="J59" s="34">
        <v>14</v>
      </c>
      <c r="K59" s="34">
        <f t="shared" si="0"/>
        <v>4.5</v>
      </c>
      <c r="L59" s="103">
        <f t="shared" si="1"/>
        <v>6.75</v>
      </c>
      <c r="M59" s="107"/>
      <c r="U59" s="7"/>
    </row>
    <row r="60" spans="1:21" ht="15" customHeight="1" x14ac:dyDescent="0.2">
      <c r="A60" s="38"/>
      <c r="B60" s="50"/>
      <c r="C60" s="79" t="s">
        <v>56</v>
      </c>
      <c r="D60" s="80" t="s">
        <v>55</v>
      </c>
      <c r="E60" s="80" t="s">
        <v>57</v>
      </c>
      <c r="F60" s="81">
        <v>3</v>
      </c>
      <c r="G60" s="82">
        <v>2</v>
      </c>
      <c r="H60" s="83">
        <v>54</v>
      </c>
      <c r="I60" s="59">
        <v>7</v>
      </c>
      <c r="J60" s="34">
        <v>14</v>
      </c>
      <c r="K60" s="34">
        <f t="shared" si="0"/>
        <v>4.5</v>
      </c>
      <c r="L60" s="103">
        <f t="shared" si="1"/>
        <v>6.75</v>
      </c>
      <c r="M60" s="107"/>
      <c r="U60" s="7"/>
    </row>
    <row r="61" spans="1:21" ht="15" customHeight="1" x14ac:dyDescent="0.2">
      <c r="A61" s="31"/>
      <c r="B61" s="50"/>
      <c r="C61" s="79" t="s">
        <v>77</v>
      </c>
      <c r="D61" s="80" t="s">
        <v>76</v>
      </c>
      <c r="E61" s="80" t="s">
        <v>57</v>
      </c>
      <c r="F61" s="81">
        <v>3</v>
      </c>
      <c r="G61" s="82">
        <v>2</v>
      </c>
      <c r="H61" s="83">
        <v>68</v>
      </c>
      <c r="I61" s="45">
        <v>7</v>
      </c>
      <c r="J61" s="34">
        <v>14</v>
      </c>
      <c r="K61" s="34">
        <f t="shared" si="0"/>
        <v>4.5</v>
      </c>
      <c r="L61" s="103">
        <f t="shared" si="1"/>
        <v>6.75</v>
      </c>
      <c r="M61" s="107"/>
      <c r="U61" s="7"/>
    </row>
    <row r="62" spans="1:21" ht="15" customHeight="1" x14ac:dyDescent="0.2">
      <c r="A62" s="31"/>
      <c r="B62" s="50"/>
      <c r="C62" s="79" t="s">
        <v>79</v>
      </c>
      <c r="D62" s="80" t="s">
        <v>78</v>
      </c>
      <c r="E62" s="80" t="s">
        <v>57</v>
      </c>
      <c r="F62" s="81">
        <v>3</v>
      </c>
      <c r="G62" s="82">
        <v>2</v>
      </c>
      <c r="H62" s="83">
        <v>66</v>
      </c>
      <c r="I62" s="45">
        <v>7</v>
      </c>
      <c r="J62" s="34">
        <v>14</v>
      </c>
      <c r="K62" s="34">
        <f t="shared" si="0"/>
        <v>4.5</v>
      </c>
      <c r="L62" s="103">
        <f t="shared" si="1"/>
        <v>6.75</v>
      </c>
      <c r="M62" s="107"/>
      <c r="U62" s="8"/>
    </row>
    <row r="63" spans="1:21" ht="15" customHeight="1" thickBot="1" x14ac:dyDescent="0.25">
      <c r="A63" s="32"/>
      <c r="B63" s="56"/>
      <c r="C63" s="43"/>
      <c r="D63" s="49"/>
      <c r="E63" s="49"/>
      <c r="F63" s="35"/>
      <c r="G63" s="35"/>
      <c r="H63" s="35"/>
      <c r="I63" s="53"/>
      <c r="J63" s="35"/>
      <c r="K63" s="35"/>
      <c r="L63" s="105">
        <f>SUM(L58:L62)</f>
        <v>33.75</v>
      </c>
      <c r="M63" s="108"/>
    </row>
    <row r="64" spans="1:21" ht="15" customHeight="1" x14ac:dyDescent="0.2">
      <c r="A64" s="31">
        <v>10</v>
      </c>
      <c r="B64" s="50" t="s">
        <v>15</v>
      </c>
      <c r="C64" s="84" t="s">
        <v>37</v>
      </c>
      <c r="D64" s="85" t="s">
        <v>36</v>
      </c>
      <c r="E64" s="85" t="s">
        <v>34</v>
      </c>
      <c r="F64" s="86">
        <v>2</v>
      </c>
      <c r="G64" s="87">
        <v>2</v>
      </c>
      <c r="H64" s="88">
        <v>56</v>
      </c>
      <c r="I64" s="96">
        <v>8</v>
      </c>
      <c r="J64" s="40">
        <v>14</v>
      </c>
      <c r="K64" s="40">
        <f t="shared" si="0"/>
        <v>3</v>
      </c>
      <c r="L64" s="109">
        <f t="shared" si="1"/>
        <v>3.4285714285714284</v>
      </c>
      <c r="M64" s="110">
        <f>L70-6</f>
        <v>20.857142857142858</v>
      </c>
    </row>
    <row r="65" spans="1:13" ht="15" customHeight="1" x14ac:dyDescent="0.2">
      <c r="A65" s="31"/>
      <c r="B65" s="50"/>
      <c r="C65" s="79" t="s">
        <v>37</v>
      </c>
      <c r="D65" s="80" t="s">
        <v>36</v>
      </c>
      <c r="E65" s="80" t="s">
        <v>35</v>
      </c>
      <c r="F65" s="81">
        <v>2</v>
      </c>
      <c r="G65" s="82">
        <v>2</v>
      </c>
      <c r="H65" s="83">
        <v>56</v>
      </c>
      <c r="I65" s="45">
        <v>8</v>
      </c>
      <c r="J65" s="34">
        <v>14</v>
      </c>
      <c r="K65" s="34">
        <f>F65*1.5</f>
        <v>3</v>
      </c>
      <c r="L65" s="103">
        <f t="shared" si="1"/>
        <v>3.4285714285714284</v>
      </c>
      <c r="M65" s="111"/>
    </row>
    <row r="66" spans="1:13" ht="15" customHeight="1" x14ac:dyDescent="0.2">
      <c r="A66" s="31"/>
      <c r="B66" s="50"/>
      <c r="C66" s="79" t="s">
        <v>39</v>
      </c>
      <c r="D66" s="80" t="s">
        <v>38</v>
      </c>
      <c r="E66" s="80" t="s">
        <v>40</v>
      </c>
      <c r="F66" s="81">
        <v>3</v>
      </c>
      <c r="G66" s="82">
        <v>2</v>
      </c>
      <c r="H66" s="83">
        <v>64</v>
      </c>
      <c r="I66" s="45">
        <v>7</v>
      </c>
      <c r="J66" s="34">
        <v>14</v>
      </c>
      <c r="K66" s="34">
        <f>F66*1.5</f>
        <v>4.5</v>
      </c>
      <c r="L66" s="103">
        <f t="shared" si="1"/>
        <v>6.75</v>
      </c>
      <c r="M66" s="111"/>
    </row>
    <row r="67" spans="1:13" ht="15" customHeight="1" x14ac:dyDescent="0.2">
      <c r="A67" s="31"/>
      <c r="B67" s="50"/>
      <c r="C67" s="79" t="s">
        <v>39</v>
      </c>
      <c r="D67" s="80" t="s">
        <v>38</v>
      </c>
      <c r="E67" s="80" t="s">
        <v>41</v>
      </c>
      <c r="F67" s="81">
        <v>3</v>
      </c>
      <c r="G67" s="82">
        <v>2</v>
      </c>
      <c r="H67" s="83">
        <v>61</v>
      </c>
      <c r="I67" s="45">
        <v>7</v>
      </c>
      <c r="J67" s="34">
        <v>14</v>
      </c>
      <c r="K67" s="34">
        <f t="shared" si="0"/>
        <v>4.5</v>
      </c>
      <c r="L67" s="103">
        <f t="shared" si="1"/>
        <v>6.75</v>
      </c>
      <c r="M67" s="111"/>
    </row>
    <row r="68" spans="1:13" ht="15" customHeight="1" x14ac:dyDescent="0.2">
      <c r="A68" s="38"/>
      <c r="B68" s="50"/>
      <c r="C68" s="79" t="s">
        <v>63</v>
      </c>
      <c r="D68" s="80" t="s">
        <v>62</v>
      </c>
      <c r="E68" s="80" t="s">
        <v>57</v>
      </c>
      <c r="F68" s="81">
        <v>2</v>
      </c>
      <c r="G68" s="82">
        <v>2</v>
      </c>
      <c r="H68" s="83">
        <v>23</v>
      </c>
      <c r="I68" s="59">
        <v>7</v>
      </c>
      <c r="J68" s="34">
        <v>14</v>
      </c>
      <c r="K68" s="34">
        <f>F68*1</f>
        <v>2</v>
      </c>
      <c r="L68" s="103">
        <f t="shared" si="1"/>
        <v>2</v>
      </c>
      <c r="M68" s="111"/>
    </row>
    <row r="69" spans="1:13" ht="15" customHeight="1" x14ac:dyDescent="0.2">
      <c r="A69" s="38"/>
      <c r="B69" s="50"/>
      <c r="C69" s="79" t="s">
        <v>83</v>
      </c>
      <c r="D69" s="80" t="s">
        <v>82</v>
      </c>
      <c r="E69" s="80" t="s">
        <v>5</v>
      </c>
      <c r="F69" s="81">
        <v>3</v>
      </c>
      <c r="G69" s="82">
        <v>2</v>
      </c>
      <c r="H69" s="83">
        <v>13</v>
      </c>
      <c r="I69" s="62">
        <v>7</v>
      </c>
      <c r="J69" s="36">
        <v>14</v>
      </c>
      <c r="K69" s="34">
        <f t="shared" ref="K69" si="2">F69*1</f>
        <v>3</v>
      </c>
      <c r="L69" s="103">
        <f t="shared" si="1"/>
        <v>4.5</v>
      </c>
      <c r="M69" s="111"/>
    </row>
    <row r="70" spans="1:13" ht="15" customHeight="1" thickBot="1" x14ac:dyDescent="0.25">
      <c r="A70" s="39"/>
      <c r="B70" s="57"/>
      <c r="C70" s="37"/>
      <c r="D70" s="52"/>
      <c r="E70" s="52"/>
      <c r="F70" s="47"/>
      <c r="G70" s="37"/>
      <c r="H70" s="37"/>
      <c r="I70" s="61"/>
      <c r="J70" s="35"/>
      <c r="K70" s="35"/>
      <c r="L70" s="105">
        <f>SUM(L64:L69)</f>
        <v>26.857142857142858</v>
      </c>
      <c r="M70" s="112"/>
    </row>
    <row r="71" spans="1:13" ht="15" customHeight="1" x14ac:dyDescent="0.2">
      <c r="A71" s="30">
        <v>12</v>
      </c>
      <c r="B71" s="117" t="s">
        <v>16</v>
      </c>
      <c r="C71" s="74" t="s">
        <v>32</v>
      </c>
      <c r="D71" s="75" t="s">
        <v>1</v>
      </c>
      <c r="E71" s="75" t="s">
        <v>34</v>
      </c>
      <c r="F71" s="76">
        <v>3</v>
      </c>
      <c r="G71" s="77">
        <v>2</v>
      </c>
      <c r="H71" s="78">
        <v>57</v>
      </c>
      <c r="I71" s="58">
        <v>7</v>
      </c>
      <c r="J71" s="33">
        <v>14</v>
      </c>
      <c r="K71" s="94">
        <f>F71*1.5</f>
        <v>4.5</v>
      </c>
      <c r="L71" s="102">
        <f t="shared" ref="L71:L83" si="3">I71/J71*K71*F71</f>
        <v>6.75</v>
      </c>
      <c r="M71" s="113">
        <f>L78-6</f>
        <v>45.75</v>
      </c>
    </row>
    <row r="72" spans="1:13" ht="15" customHeight="1" x14ac:dyDescent="0.2">
      <c r="A72" s="38"/>
      <c r="B72" s="118"/>
      <c r="C72" s="79" t="s">
        <v>32</v>
      </c>
      <c r="D72" s="80" t="s">
        <v>1</v>
      </c>
      <c r="E72" s="80" t="s">
        <v>35</v>
      </c>
      <c r="F72" s="81">
        <v>3</v>
      </c>
      <c r="G72" s="82">
        <v>2</v>
      </c>
      <c r="H72" s="83">
        <v>55</v>
      </c>
      <c r="I72" s="59">
        <v>7</v>
      </c>
      <c r="J72" s="34">
        <v>14</v>
      </c>
      <c r="K72" s="34">
        <f t="shared" ref="K72:K77" si="4">F72*1.5</f>
        <v>4.5</v>
      </c>
      <c r="L72" s="103">
        <f t="shared" si="3"/>
        <v>6.75</v>
      </c>
      <c r="M72" s="114"/>
    </row>
    <row r="73" spans="1:13" ht="16.5" x14ac:dyDescent="0.2">
      <c r="A73" s="38"/>
      <c r="B73" s="50"/>
      <c r="C73" s="79" t="s">
        <v>47</v>
      </c>
      <c r="D73" s="80" t="s">
        <v>2</v>
      </c>
      <c r="E73" s="80" t="s">
        <v>41</v>
      </c>
      <c r="F73" s="81">
        <v>3</v>
      </c>
      <c r="G73" s="82">
        <v>2</v>
      </c>
      <c r="H73" s="83">
        <v>64</v>
      </c>
      <c r="I73" s="59">
        <v>7</v>
      </c>
      <c r="J73" s="34">
        <v>14</v>
      </c>
      <c r="K73" s="34">
        <f t="shared" si="4"/>
        <v>4.5</v>
      </c>
      <c r="L73" s="103">
        <f t="shared" si="3"/>
        <v>6.75</v>
      </c>
      <c r="M73" s="114"/>
    </row>
    <row r="74" spans="1:13" ht="16.5" x14ac:dyDescent="0.2">
      <c r="A74" s="38"/>
      <c r="B74" s="50"/>
      <c r="C74" s="79" t="s">
        <v>56</v>
      </c>
      <c r="D74" s="80" t="s">
        <v>55</v>
      </c>
      <c r="E74" s="80" t="s">
        <v>57</v>
      </c>
      <c r="F74" s="81">
        <v>3</v>
      </c>
      <c r="G74" s="82">
        <v>2</v>
      </c>
      <c r="H74" s="83">
        <v>54</v>
      </c>
      <c r="I74" s="59">
        <v>7</v>
      </c>
      <c r="J74" s="34">
        <v>14</v>
      </c>
      <c r="K74" s="34">
        <f t="shared" si="4"/>
        <v>4.5</v>
      </c>
      <c r="L74" s="103">
        <f t="shared" si="3"/>
        <v>6.75</v>
      </c>
      <c r="M74" s="114"/>
    </row>
    <row r="75" spans="1:13" ht="16.5" x14ac:dyDescent="0.2">
      <c r="A75" s="38"/>
      <c r="B75" s="50"/>
      <c r="C75" s="79" t="s">
        <v>69</v>
      </c>
      <c r="D75" s="80" t="s">
        <v>68</v>
      </c>
      <c r="E75" s="80" t="s">
        <v>57</v>
      </c>
      <c r="F75" s="81">
        <v>3</v>
      </c>
      <c r="G75" s="82">
        <v>2</v>
      </c>
      <c r="H75" s="83">
        <v>48</v>
      </c>
      <c r="I75" s="62">
        <v>7</v>
      </c>
      <c r="J75" s="34">
        <v>14</v>
      </c>
      <c r="K75" s="34">
        <f t="shared" si="4"/>
        <v>4.5</v>
      </c>
      <c r="L75" s="103">
        <f t="shared" si="3"/>
        <v>6.75</v>
      </c>
      <c r="M75" s="114"/>
    </row>
    <row r="76" spans="1:13" ht="16.5" x14ac:dyDescent="0.2">
      <c r="A76" s="38"/>
      <c r="B76" s="50"/>
      <c r="C76" s="79" t="s">
        <v>75</v>
      </c>
      <c r="D76" s="80" t="s">
        <v>74</v>
      </c>
      <c r="E76" s="80" t="s">
        <v>5</v>
      </c>
      <c r="F76" s="81">
        <v>3</v>
      </c>
      <c r="G76" s="82">
        <v>2</v>
      </c>
      <c r="H76" s="83">
        <v>21</v>
      </c>
      <c r="I76" s="62">
        <v>7</v>
      </c>
      <c r="J76" s="36">
        <v>14</v>
      </c>
      <c r="K76" s="34">
        <f>F76*1</f>
        <v>3</v>
      </c>
      <c r="L76" s="103">
        <f t="shared" si="3"/>
        <v>4.5</v>
      </c>
      <c r="M76" s="114"/>
    </row>
    <row r="77" spans="1:13" ht="16.5" x14ac:dyDescent="0.2">
      <c r="A77" s="38"/>
      <c r="B77" s="50"/>
      <c r="C77" s="79" t="s">
        <v>81</v>
      </c>
      <c r="D77" s="80" t="s">
        <v>80</v>
      </c>
      <c r="E77" s="80" t="s">
        <v>57</v>
      </c>
      <c r="F77" s="81">
        <v>3</v>
      </c>
      <c r="G77" s="82">
        <v>1</v>
      </c>
      <c r="H77" s="83">
        <v>44</v>
      </c>
      <c r="I77" s="62">
        <v>14</v>
      </c>
      <c r="J77" s="36">
        <v>14</v>
      </c>
      <c r="K77" s="34">
        <f t="shared" si="4"/>
        <v>4.5</v>
      </c>
      <c r="L77" s="103">
        <f t="shared" si="3"/>
        <v>13.5</v>
      </c>
      <c r="M77" s="114"/>
    </row>
    <row r="78" spans="1:13" ht="17.25" thickBot="1" x14ac:dyDescent="0.25">
      <c r="A78" s="39"/>
      <c r="B78" s="57"/>
      <c r="C78" s="37"/>
      <c r="D78" s="52"/>
      <c r="E78" s="52"/>
      <c r="F78" s="47"/>
      <c r="G78" s="37"/>
      <c r="H78" s="37"/>
      <c r="I78" s="61"/>
      <c r="J78" s="35"/>
      <c r="K78" s="35"/>
      <c r="L78" s="105">
        <f>SUM(L71:L77)</f>
        <v>51.75</v>
      </c>
      <c r="M78" s="115"/>
    </row>
    <row r="79" spans="1:13" ht="15" x14ac:dyDescent="0.2">
      <c r="A79" s="68">
        <v>13</v>
      </c>
      <c r="B79" s="3" t="s">
        <v>28</v>
      </c>
      <c r="C79" s="84" t="s">
        <v>39</v>
      </c>
      <c r="D79" s="85" t="s">
        <v>38</v>
      </c>
      <c r="E79" s="85" t="s">
        <v>40</v>
      </c>
      <c r="F79" s="86">
        <v>3</v>
      </c>
      <c r="G79" s="87">
        <v>2</v>
      </c>
      <c r="H79" s="88">
        <v>64</v>
      </c>
      <c r="I79" s="98">
        <v>7</v>
      </c>
      <c r="J79" s="40">
        <v>14</v>
      </c>
      <c r="K79" s="40">
        <f>F79*1.5</f>
        <v>4.5</v>
      </c>
      <c r="L79" s="109">
        <f t="shared" si="3"/>
        <v>6.75</v>
      </c>
      <c r="M79" s="116">
        <f>L84-6</f>
        <v>25.5</v>
      </c>
    </row>
    <row r="80" spans="1:13" ht="15" x14ac:dyDescent="0.2">
      <c r="A80" s="68"/>
      <c r="B80" s="3"/>
      <c r="C80" s="79" t="s">
        <v>39</v>
      </c>
      <c r="D80" s="80" t="s">
        <v>38</v>
      </c>
      <c r="E80" s="80" t="s">
        <v>41</v>
      </c>
      <c r="F80" s="81">
        <v>3</v>
      </c>
      <c r="G80" s="82">
        <v>2</v>
      </c>
      <c r="H80" s="83">
        <v>61</v>
      </c>
      <c r="I80" s="63">
        <v>7</v>
      </c>
      <c r="J80" s="34">
        <v>14</v>
      </c>
      <c r="K80" s="34">
        <f t="shared" ref="K80:K82" si="5">F80*1.5</f>
        <v>4.5</v>
      </c>
      <c r="L80" s="103">
        <f t="shared" si="3"/>
        <v>6.75</v>
      </c>
      <c r="M80" s="114"/>
    </row>
    <row r="81" spans="1:13" ht="15" x14ac:dyDescent="0.2">
      <c r="A81" s="68"/>
      <c r="B81" s="3"/>
      <c r="C81" s="79" t="s">
        <v>47</v>
      </c>
      <c r="D81" s="80" t="s">
        <v>2</v>
      </c>
      <c r="E81" s="80" t="s">
        <v>40</v>
      </c>
      <c r="F81" s="81">
        <v>3</v>
      </c>
      <c r="G81" s="82">
        <v>2</v>
      </c>
      <c r="H81" s="83">
        <v>69</v>
      </c>
      <c r="I81" s="63">
        <v>7</v>
      </c>
      <c r="J81" s="34">
        <v>14</v>
      </c>
      <c r="K81" s="34">
        <f>F81*1.5</f>
        <v>4.5</v>
      </c>
      <c r="L81" s="103">
        <f t="shared" si="3"/>
        <v>6.75</v>
      </c>
      <c r="M81" s="114"/>
    </row>
    <row r="82" spans="1:13" ht="30" customHeight="1" x14ac:dyDescent="0.2">
      <c r="A82" s="68"/>
      <c r="B82" s="3"/>
      <c r="C82" s="79" t="s">
        <v>47</v>
      </c>
      <c r="D82" s="80" t="s">
        <v>2</v>
      </c>
      <c r="E82" s="80" t="s">
        <v>41</v>
      </c>
      <c r="F82" s="81">
        <v>3</v>
      </c>
      <c r="G82" s="82">
        <v>2</v>
      </c>
      <c r="H82" s="83">
        <v>64</v>
      </c>
      <c r="I82" s="63">
        <v>7</v>
      </c>
      <c r="J82" s="34">
        <v>14</v>
      </c>
      <c r="K82" s="34">
        <f t="shared" si="5"/>
        <v>4.5</v>
      </c>
      <c r="L82" s="103">
        <f t="shared" si="3"/>
        <v>6.75</v>
      </c>
      <c r="M82" s="114"/>
    </row>
    <row r="83" spans="1:13" ht="30" customHeight="1" x14ac:dyDescent="0.2">
      <c r="A83" s="68"/>
      <c r="B83" s="3"/>
      <c r="C83" s="79" t="s">
        <v>65</v>
      </c>
      <c r="D83" s="80" t="s">
        <v>64</v>
      </c>
      <c r="E83" s="80" t="s">
        <v>5</v>
      </c>
      <c r="F83" s="81">
        <v>3</v>
      </c>
      <c r="G83" s="82">
        <v>2</v>
      </c>
      <c r="H83" s="83">
        <v>22</v>
      </c>
      <c r="I83" s="73">
        <v>7</v>
      </c>
      <c r="J83" s="36">
        <v>14</v>
      </c>
      <c r="K83" s="34">
        <f>F83*1</f>
        <v>3</v>
      </c>
      <c r="L83" s="103">
        <f t="shared" si="3"/>
        <v>4.5</v>
      </c>
      <c r="M83" s="114"/>
    </row>
    <row r="84" spans="1:13" ht="15.75" thickBot="1" x14ac:dyDescent="0.25">
      <c r="A84" s="69"/>
      <c r="B84" s="64"/>
      <c r="C84" s="65"/>
      <c r="D84" s="66"/>
      <c r="E84" s="66"/>
      <c r="F84" s="66"/>
      <c r="G84" s="65"/>
      <c r="H84" s="65"/>
      <c r="I84" s="67"/>
      <c r="J84" s="12"/>
      <c r="K84" s="65"/>
      <c r="L84" s="105">
        <f>SUM(L79:L83)</f>
        <v>31.5</v>
      </c>
      <c r="M84" s="115"/>
    </row>
    <row r="85" spans="1:13" ht="13.5" x14ac:dyDescent="0.2">
      <c r="A85" s="10"/>
      <c r="B85" s="18"/>
      <c r="C85" s="5"/>
      <c r="D85" s="10"/>
      <c r="E85" s="10"/>
      <c r="F85" s="10"/>
      <c r="G85" s="5"/>
      <c r="H85" s="5"/>
      <c r="I85" s="14"/>
      <c r="K85" s="5"/>
      <c r="L85" s="10"/>
      <c r="M85" s="11"/>
    </row>
    <row r="86" spans="1:13" ht="15.75" x14ac:dyDescent="0.2">
      <c r="A86" s="10"/>
      <c r="B86" s="18"/>
      <c r="C86" s="5"/>
      <c r="D86" s="10"/>
      <c r="E86" s="10"/>
      <c r="F86" s="10"/>
      <c r="G86" s="5"/>
      <c r="H86" s="5"/>
      <c r="I86" s="14"/>
      <c r="J86" s="4" t="s">
        <v>3</v>
      </c>
      <c r="K86" s="5"/>
      <c r="L86" s="10"/>
      <c r="M86" s="11"/>
    </row>
    <row r="87" spans="1:13" ht="15.75" x14ac:dyDescent="0.2">
      <c r="A87" s="10"/>
      <c r="B87" s="18"/>
      <c r="C87" s="5"/>
      <c r="D87" s="10"/>
      <c r="E87" s="10"/>
      <c r="F87" s="10"/>
      <c r="G87" s="5"/>
      <c r="H87" s="5"/>
      <c r="I87" s="14"/>
      <c r="J87" s="4"/>
      <c r="K87" s="5"/>
      <c r="L87" s="10"/>
      <c r="M87" s="11"/>
    </row>
    <row r="88" spans="1:13" ht="13.5" x14ac:dyDescent="0.2">
      <c r="A88" s="10"/>
      <c r="B88" s="18"/>
      <c r="C88" s="5"/>
      <c r="D88" s="10"/>
      <c r="E88" s="10"/>
      <c r="F88" s="10"/>
      <c r="G88" s="5"/>
      <c r="H88" s="5"/>
      <c r="I88" s="14"/>
      <c r="J88" s="5"/>
      <c r="K88" s="5"/>
      <c r="L88" s="10"/>
      <c r="M88" s="11"/>
    </row>
    <row r="89" spans="1:13" ht="13.5" x14ac:dyDescent="0.2">
      <c r="A89" s="10"/>
      <c r="B89" s="18"/>
      <c r="C89" s="5"/>
      <c r="D89" s="10"/>
      <c r="E89" s="10"/>
      <c r="F89" s="10"/>
      <c r="G89" s="5"/>
      <c r="H89" s="5"/>
      <c r="I89" s="14"/>
      <c r="J89" s="5"/>
      <c r="K89" s="5"/>
      <c r="L89" s="10"/>
      <c r="M89" s="11"/>
    </row>
    <row r="90" spans="1:13" ht="13.5" x14ac:dyDescent="0.2">
      <c r="A90" s="10"/>
      <c r="B90" s="18"/>
      <c r="C90" s="5"/>
      <c r="D90" s="10"/>
      <c r="E90" s="10"/>
      <c r="F90" s="10"/>
      <c r="G90" s="5"/>
      <c r="H90" s="5"/>
      <c r="I90" s="14"/>
      <c r="J90" s="5"/>
      <c r="K90" s="5"/>
      <c r="L90" s="10"/>
      <c r="M90" s="11"/>
    </row>
    <row r="91" spans="1:13" ht="15.75" x14ac:dyDescent="0.2">
      <c r="A91" s="10"/>
      <c r="B91" s="18"/>
      <c r="C91" s="5"/>
      <c r="D91" s="10"/>
      <c r="E91" s="10"/>
      <c r="F91" s="10"/>
      <c r="G91" s="5"/>
      <c r="H91" s="5"/>
      <c r="I91" s="14"/>
      <c r="J91" s="16" t="s">
        <v>6</v>
      </c>
      <c r="K91" s="5"/>
      <c r="L91" s="10"/>
      <c r="M91" s="11"/>
    </row>
    <row r="92" spans="1:13" ht="15.75" x14ac:dyDescent="0.2">
      <c r="A92" s="10"/>
      <c r="B92" s="18"/>
      <c r="C92" s="5"/>
      <c r="D92" s="10"/>
      <c r="E92" s="10"/>
      <c r="F92" s="10"/>
      <c r="G92" s="5"/>
      <c r="H92" s="5"/>
      <c r="I92" s="14"/>
      <c r="J92" s="17" t="s">
        <v>85</v>
      </c>
      <c r="K92" s="5"/>
      <c r="L92" s="10"/>
      <c r="M92" s="11"/>
    </row>
    <row r="93" spans="1:13" ht="13.5" x14ac:dyDescent="0.2">
      <c r="A93" s="10"/>
      <c r="B93" s="18"/>
      <c r="C93" s="5"/>
      <c r="D93" s="10"/>
      <c r="E93" s="10"/>
      <c r="F93" s="10"/>
      <c r="G93" s="5"/>
      <c r="H93" s="5"/>
      <c r="I93" s="14"/>
      <c r="J93" s="18"/>
      <c r="K93" s="5"/>
      <c r="L93" s="10"/>
      <c r="M93" s="11"/>
    </row>
    <row r="94" spans="1:13" ht="13.5" x14ac:dyDescent="0.2">
      <c r="A94" s="10"/>
      <c r="B94" s="18"/>
      <c r="C94" s="5"/>
      <c r="D94" s="10"/>
      <c r="E94" s="10"/>
      <c r="F94" s="10"/>
      <c r="G94" s="5"/>
      <c r="H94" s="5"/>
      <c r="I94" s="14"/>
      <c r="J94" s="18"/>
      <c r="K94" s="5"/>
      <c r="L94" s="10"/>
      <c r="M94" s="11"/>
    </row>
    <row r="95" spans="1:13" ht="13.5" x14ac:dyDescent="0.2">
      <c r="A95" s="10"/>
      <c r="B95" s="18"/>
      <c r="C95" s="5"/>
      <c r="D95" s="10"/>
      <c r="E95" s="10"/>
      <c r="F95" s="10"/>
      <c r="G95" s="5"/>
      <c r="H95" s="5"/>
      <c r="I95" s="14"/>
      <c r="J95" s="18"/>
      <c r="K95" s="5"/>
      <c r="L95" s="10"/>
      <c r="M95" s="11"/>
    </row>
    <row r="96" spans="1:13" ht="13.5" x14ac:dyDescent="0.2">
      <c r="A96" s="10"/>
      <c r="B96" s="18"/>
      <c r="C96" s="5"/>
      <c r="D96" s="10"/>
      <c r="E96" s="10"/>
      <c r="F96" s="10"/>
      <c r="G96" s="5"/>
      <c r="H96" s="5"/>
      <c r="I96" s="14"/>
      <c r="J96" s="18"/>
      <c r="K96" s="5"/>
      <c r="L96" s="10"/>
      <c r="M96" s="11"/>
    </row>
    <row r="97" spans="1:13" ht="13.5" x14ac:dyDescent="0.2">
      <c r="A97" s="10"/>
      <c r="B97" s="18"/>
      <c r="C97" s="5"/>
      <c r="D97" s="10"/>
      <c r="E97" s="10"/>
      <c r="F97" s="10"/>
      <c r="G97" s="5"/>
      <c r="H97" s="5"/>
      <c r="I97" s="14"/>
      <c r="J97" s="18"/>
      <c r="K97" s="5"/>
      <c r="L97" s="10"/>
      <c r="M97" s="11"/>
    </row>
    <row r="98" spans="1:13" ht="13.5" x14ac:dyDescent="0.2">
      <c r="A98" s="10"/>
      <c r="B98" s="18"/>
      <c r="C98" s="5"/>
      <c r="D98" s="10"/>
      <c r="E98" s="10"/>
      <c r="F98" s="10"/>
      <c r="G98" s="5"/>
      <c r="H98" s="5"/>
      <c r="I98" s="14"/>
      <c r="J98" s="18"/>
      <c r="K98" s="5"/>
      <c r="L98" s="10"/>
      <c r="M98" s="11"/>
    </row>
    <row r="99" spans="1:13" ht="13.5" x14ac:dyDescent="0.2">
      <c r="A99" s="10"/>
      <c r="B99" s="18"/>
      <c r="C99" s="5"/>
      <c r="D99" s="10"/>
      <c r="E99" s="10"/>
      <c r="F99" s="10"/>
      <c r="G99" s="5"/>
      <c r="H99" s="5"/>
      <c r="I99" s="14"/>
      <c r="J99" s="18"/>
      <c r="K99" s="5"/>
      <c r="L99" s="10"/>
      <c r="M99" s="11"/>
    </row>
    <row r="100" spans="1:13" ht="13.5" x14ac:dyDescent="0.2">
      <c r="A100" s="10"/>
      <c r="B100" s="18"/>
      <c r="C100" s="5"/>
      <c r="D100" s="10"/>
      <c r="E100" s="10"/>
      <c r="F100" s="10"/>
      <c r="G100" s="5"/>
      <c r="H100" s="5"/>
      <c r="I100" s="14"/>
      <c r="J100" s="18"/>
      <c r="K100" s="5"/>
      <c r="L100" s="10"/>
      <c r="M100" s="11"/>
    </row>
    <row r="101" spans="1:13" ht="13.5" x14ac:dyDescent="0.2">
      <c r="A101" s="10"/>
      <c r="B101" s="18"/>
      <c r="C101" s="5"/>
      <c r="D101" s="10"/>
      <c r="E101" s="10"/>
      <c r="F101" s="10"/>
      <c r="G101" s="5"/>
      <c r="H101" s="5"/>
      <c r="I101" s="14"/>
      <c r="J101" s="18"/>
      <c r="K101" s="5"/>
      <c r="L101" s="10"/>
      <c r="M101" s="11"/>
    </row>
    <row r="102" spans="1:13" ht="13.5" x14ac:dyDescent="0.2">
      <c r="A102" s="10"/>
      <c r="B102" s="18"/>
      <c r="C102" s="5"/>
      <c r="D102" s="10"/>
      <c r="E102" s="10"/>
      <c r="F102" s="10"/>
      <c r="G102" s="5"/>
      <c r="H102" s="5"/>
      <c r="I102" s="14"/>
      <c r="J102" s="18"/>
      <c r="K102" s="5"/>
      <c r="L102" s="10"/>
      <c r="M102" s="11"/>
    </row>
    <row r="103" spans="1:13" ht="13.5" x14ac:dyDescent="0.2">
      <c r="A103" s="10"/>
      <c r="B103" s="18"/>
      <c r="C103" s="5"/>
      <c r="D103" s="10"/>
      <c r="E103" s="10"/>
      <c r="F103" s="10"/>
      <c r="G103" s="5"/>
      <c r="H103" s="5"/>
      <c r="I103" s="14"/>
      <c r="J103" s="18"/>
      <c r="K103" s="5"/>
      <c r="L103" s="10"/>
      <c r="M103" s="11"/>
    </row>
    <row r="104" spans="1:13" ht="13.5" x14ac:dyDescent="0.2">
      <c r="A104" s="10"/>
      <c r="B104" s="18"/>
      <c r="C104" s="5"/>
      <c r="D104" s="10"/>
      <c r="E104" s="10"/>
      <c r="F104" s="10"/>
      <c r="G104" s="5"/>
      <c r="H104" s="5"/>
      <c r="I104" s="14"/>
      <c r="J104" s="18"/>
      <c r="K104" s="5"/>
      <c r="L104" s="10"/>
      <c r="M104" s="11"/>
    </row>
    <row r="105" spans="1:13" ht="13.5" x14ac:dyDescent="0.2">
      <c r="A105" s="10"/>
      <c r="B105" s="18"/>
      <c r="C105" s="5"/>
      <c r="D105" s="10"/>
      <c r="E105" s="10"/>
      <c r="F105" s="10"/>
      <c r="G105" s="5"/>
      <c r="H105" s="5"/>
      <c r="I105" s="14"/>
      <c r="J105" s="18"/>
      <c r="K105" s="5"/>
      <c r="L105" s="10"/>
      <c r="M105" s="11"/>
    </row>
    <row r="106" spans="1:13" ht="13.5" x14ac:dyDescent="0.2">
      <c r="A106" s="10"/>
      <c r="B106" s="18"/>
      <c r="C106" s="5"/>
      <c r="D106" s="10"/>
      <c r="E106" s="10"/>
      <c r="F106" s="10"/>
      <c r="G106" s="5"/>
      <c r="H106" s="5"/>
      <c r="I106" s="14"/>
      <c r="J106" s="18"/>
      <c r="K106" s="5"/>
      <c r="L106" s="10"/>
      <c r="M106" s="11"/>
    </row>
    <row r="107" spans="1:13" ht="13.5" x14ac:dyDescent="0.2">
      <c r="A107" s="10"/>
      <c r="B107" s="18"/>
      <c r="C107" s="5"/>
      <c r="D107" s="10"/>
      <c r="E107" s="10"/>
      <c r="F107" s="10"/>
      <c r="G107" s="5"/>
      <c r="H107" s="5"/>
      <c r="I107" s="14"/>
      <c r="J107" s="18"/>
      <c r="K107" s="5"/>
      <c r="L107" s="10"/>
      <c r="M107" s="11"/>
    </row>
    <row r="108" spans="1:13" ht="13.5" x14ac:dyDescent="0.2">
      <c r="A108" s="10"/>
      <c r="B108" s="18"/>
      <c r="C108" s="5"/>
      <c r="D108" s="10"/>
      <c r="E108" s="10"/>
      <c r="F108" s="10"/>
      <c r="G108" s="5"/>
      <c r="H108" s="5"/>
      <c r="I108" s="14"/>
      <c r="J108" s="18"/>
      <c r="K108" s="5"/>
      <c r="L108" s="10"/>
      <c r="M108" s="11"/>
    </row>
    <row r="109" spans="1:13" ht="13.5" x14ac:dyDescent="0.2">
      <c r="A109" s="10"/>
      <c r="B109" s="18"/>
      <c r="C109" s="5"/>
      <c r="D109" s="10"/>
      <c r="E109" s="10"/>
      <c r="F109" s="10"/>
      <c r="G109" s="5"/>
      <c r="H109" s="5"/>
      <c r="I109" s="14"/>
      <c r="J109" s="18"/>
      <c r="K109" s="5"/>
      <c r="L109" s="10"/>
      <c r="M109" s="11"/>
    </row>
    <row r="110" spans="1:13" ht="13.5" x14ac:dyDescent="0.2">
      <c r="A110" s="10"/>
      <c r="B110" s="18"/>
      <c r="C110" s="5"/>
      <c r="D110" s="10"/>
      <c r="E110" s="10"/>
      <c r="F110" s="10"/>
      <c r="G110" s="5"/>
      <c r="H110" s="5"/>
      <c r="I110" s="14"/>
      <c r="J110" s="18"/>
      <c r="K110" s="5"/>
      <c r="L110" s="10"/>
      <c r="M110" s="11"/>
    </row>
    <row r="111" spans="1:13" ht="13.5" x14ac:dyDescent="0.2">
      <c r="A111" s="10"/>
      <c r="B111" s="18"/>
      <c r="C111" s="5"/>
      <c r="D111" s="10"/>
      <c r="E111" s="10"/>
      <c r="F111" s="10"/>
      <c r="G111" s="5"/>
      <c r="H111" s="5"/>
      <c r="I111" s="14"/>
      <c r="J111" s="18"/>
      <c r="K111" s="5"/>
      <c r="L111" s="10"/>
      <c r="M111" s="11"/>
    </row>
    <row r="112" spans="1:13" ht="13.5" x14ac:dyDescent="0.2">
      <c r="A112" s="10"/>
      <c r="B112" s="18"/>
      <c r="C112" s="5"/>
      <c r="D112" s="10"/>
      <c r="E112" s="10"/>
      <c r="F112" s="10"/>
      <c r="G112" s="5"/>
      <c r="H112" s="5"/>
      <c r="I112" s="14"/>
      <c r="J112" s="18"/>
      <c r="K112" s="5"/>
      <c r="L112" s="10"/>
      <c r="M112" s="11"/>
    </row>
    <row r="113" spans="1:13" ht="13.5" x14ac:dyDescent="0.2">
      <c r="A113" s="10"/>
      <c r="B113" s="18"/>
      <c r="C113" s="5"/>
      <c r="D113" s="10"/>
      <c r="E113" s="10"/>
      <c r="F113" s="10"/>
      <c r="G113" s="5"/>
      <c r="H113" s="5"/>
      <c r="I113" s="14"/>
      <c r="J113" s="18"/>
      <c r="K113" s="5"/>
      <c r="L113" s="10"/>
      <c r="M113" s="11"/>
    </row>
    <row r="114" spans="1:13" ht="13.5" x14ac:dyDescent="0.2">
      <c r="A114" s="10"/>
      <c r="B114" s="18"/>
      <c r="C114" s="5"/>
      <c r="D114" s="10"/>
      <c r="E114" s="10"/>
      <c r="F114" s="10"/>
      <c r="G114" s="5"/>
      <c r="H114" s="5"/>
      <c r="I114" s="14"/>
      <c r="J114" s="18"/>
      <c r="K114" s="5"/>
      <c r="L114" s="10"/>
      <c r="M114" s="11"/>
    </row>
  </sheetData>
  <mergeCells count="21">
    <mergeCell ref="B22:B23"/>
    <mergeCell ref="B31:B32"/>
    <mergeCell ref="B47:B48"/>
    <mergeCell ref="B50:B51"/>
    <mergeCell ref="B58:B59"/>
    <mergeCell ref="M79:M84"/>
    <mergeCell ref="A1:M1"/>
    <mergeCell ref="M4:M9"/>
    <mergeCell ref="M10:M16"/>
    <mergeCell ref="M17:M21"/>
    <mergeCell ref="B4:B5"/>
    <mergeCell ref="B17:B18"/>
    <mergeCell ref="M64:M70"/>
    <mergeCell ref="M71:M78"/>
    <mergeCell ref="M22:M30"/>
    <mergeCell ref="M31:M37"/>
    <mergeCell ref="M47:M49"/>
    <mergeCell ref="M50:M57"/>
    <mergeCell ref="M58:M63"/>
    <mergeCell ref="M38:M46"/>
    <mergeCell ref="B71:B72"/>
  </mergeCells>
  <printOptions horizontalCentered="1"/>
  <pageMargins left="0" right="0.1" top="0.4" bottom="0.4" header="0.8" footer="0.8"/>
  <pageSetup paperSize="9" scale="73" orientation="portrait" r:id="rId1"/>
  <rowBreaks count="1" manualBreakCount="1"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</vt:lpstr>
      <vt:lpstr>HI!Print_Area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Rekapitulasi Perkuliahan Genap 20172018 OK.xls</dc:title>
  <dc:creator>HP</dc:creator>
  <cp:lastModifiedBy>IntRelations</cp:lastModifiedBy>
  <cp:lastPrinted>2021-01-05T07:57:07Z</cp:lastPrinted>
  <dcterms:created xsi:type="dcterms:W3CDTF">2018-12-27T03:01:00Z</dcterms:created>
  <dcterms:modified xsi:type="dcterms:W3CDTF">2021-01-05T07:59:27Z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